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liveconcordia-my.sharepoint.com/personal/ariadna_camargo_concordia_ca/Documents/Web resources/"/>
    </mc:Choice>
  </mc:AlternateContent>
  <xr:revisionPtr revIDLastSave="0" documentId="8_{EA5AB588-19E1-4971-8C32-9F2E1DA3CF50}" xr6:coauthVersionLast="47" xr6:coauthVersionMax="47" xr10:uidLastSave="{00000000-0000-0000-0000-000000000000}"/>
  <bookViews>
    <workbookView xWindow="-14445" yWindow="-16320" windowWidth="29040" windowHeight="15840" activeTab="4" xr2:uid="{00000000-000D-0000-FFFF-FFFF00000000}"/>
  </bookViews>
  <sheets>
    <sheet name="Expenses" sheetId="5" r:id="rId1"/>
    <sheet name="Revenue Cycle 1" sheetId="3" r:id="rId2"/>
    <sheet name="Revenue Cycle 2" sheetId="9" r:id="rId3"/>
    <sheet name="Revenue Cycle 3" sheetId="10" r:id="rId4"/>
    <sheet name="LOI Summary" sheetId="6" r:id="rId5"/>
  </sheets>
  <definedNames>
    <definedName name="_xlnm.Print_Area" localSheetId="0">Expenses!$A$1:$K$82</definedName>
    <definedName name="_xlnm.Print_Area" localSheetId="1">'Revenue Cycle 1'!$A$1:$K$51</definedName>
    <definedName name="_xlnm.Print_Area" localSheetId="2">'Revenue Cycle 2'!$A$1:$K$53</definedName>
    <definedName name="_xlnm.Print_Area" localSheetId="3">'Revenue Cycle 3'!$A$1:$K$51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0" i="6" l="1"/>
  <c r="E39" i="5"/>
  <c r="E62" i="6" s="1"/>
  <c r="C42" i="9"/>
  <c r="I74" i="5"/>
  <c r="D80" i="5"/>
  <c r="D45" i="6" s="1"/>
  <c r="D72" i="6" s="1"/>
  <c r="C51" i="3"/>
  <c r="D36" i="6"/>
  <c r="C36" i="6"/>
  <c r="I77" i="5"/>
  <c r="I75" i="5"/>
  <c r="D46" i="5"/>
  <c r="D28" i="6" s="1"/>
  <c r="D57" i="5"/>
  <c r="E57" i="5"/>
  <c r="F57" i="5"/>
  <c r="G57" i="5"/>
  <c r="I57" i="5" s="1"/>
  <c r="H57" i="5"/>
  <c r="D58" i="5"/>
  <c r="D39" i="6" s="1"/>
  <c r="E58" i="5"/>
  <c r="F58" i="5"/>
  <c r="G58" i="5"/>
  <c r="H58" i="5"/>
  <c r="H39" i="6" s="1"/>
  <c r="D59" i="5"/>
  <c r="E59" i="5"/>
  <c r="F59" i="5"/>
  <c r="G59" i="5"/>
  <c r="H59" i="5"/>
  <c r="C59" i="5"/>
  <c r="C58" i="5"/>
  <c r="C57" i="5"/>
  <c r="C46" i="5"/>
  <c r="C28" i="6" s="1"/>
  <c r="D40" i="5"/>
  <c r="E40" i="5"/>
  <c r="E22" i="6" s="1"/>
  <c r="F40" i="5"/>
  <c r="G40" i="5"/>
  <c r="H40" i="5"/>
  <c r="D41" i="5"/>
  <c r="E41" i="5"/>
  <c r="F41" i="5"/>
  <c r="G41" i="5"/>
  <c r="H41" i="5"/>
  <c r="D42" i="5"/>
  <c r="E42" i="5"/>
  <c r="F42" i="5"/>
  <c r="G42" i="5"/>
  <c r="H42" i="5"/>
  <c r="C42" i="5"/>
  <c r="C41" i="5"/>
  <c r="C23" i="6" s="1"/>
  <c r="I23" i="6" s="1"/>
  <c r="C40" i="5"/>
  <c r="C39" i="5"/>
  <c r="F39" i="5"/>
  <c r="G39" i="5"/>
  <c r="G21" i="6" s="1"/>
  <c r="H39" i="5"/>
  <c r="H62" i="6" s="1"/>
  <c r="D39" i="5"/>
  <c r="D62" i="6" s="1"/>
  <c r="D66" i="6" s="1"/>
  <c r="B37" i="10"/>
  <c r="B36" i="10"/>
  <c r="B33" i="10"/>
  <c r="B37" i="9"/>
  <c r="B36" i="9"/>
  <c r="B33" i="9"/>
  <c r="I76" i="5"/>
  <c r="E46" i="5"/>
  <c r="E28" i="6" s="1"/>
  <c r="F46" i="5"/>
  <c r="F28" i="6" s="1"/>
  <c r="D64" i="6"/>
  <c r="E64" i="6"/>
  <c r="F64" i="6"/>
  <c r="G64" i="6"/>
  <c r="H64" i="6"/>
  <c r="C64" i="6"/>
  <c r="G46" i="5"/>
  <c r="G28" i="6" s="1"/>
  <c r="H46" i="5"/>
  <c r="H28" i="6" s="1"/>
  <c r="B48" i="5"/>
  <c r="C80" i="5"/>
  <c r="C45" i="6" s="1"/>
  <c r="C72" i="6" s="1"/>
  <c r="I73" i="5"/>
  <c r="I78" i="5"/>
  <c r="E54" i="5"/>
  <c r="H51" i="10"/>
  <c r="G51" i="10"/>
  <c r="F51" i="10"/>
  <c r="E51" i="10"/>
  <c r="D51" i="10"/>
  <c r="C51" i="10"/>
  <c r="I49" i="10"/>
  <c r="I48" i="10"/>
  <c r="I47" i="10"/>
  <c r="I46" i="10"/>
  <c r="I51" i="10" s="1"/>
  <c r="C42" i="10"/>
  <c r="I40" i="10"/>
  <c r="H51" i="3"/>
  <c r="G51" i="3"/>
  <c r="F51" i="3"/>
  <c r="E51" i="3"/>
  <c r="D51" i="3"/>
  <c r="I49" i="3"/>
  <c r="I48" i="3"/>
  <c r="I47" i="3"/>
  <c r="I46" i="3"/>
  <c r="C42" i="3"/>
  <c r="I40" i="3"/>
  <c r="D51" i="9"/>
  <c r="E51" i="9"/>
  <c r="F51" i="9"/>
  <c r="G51" i="9"/>
  <c r="H51" i="9"/>
  <c r="C51" i="9"/>
  <c r="D44" i="5"/>
  <c r="D26" i="6" s="1"/>
  <c r="E44" i="5"/>
  <c r="E26" i="6" s="1"/>
  <c r="F44" i="5"/>
  <c r="F26" i="6"/>
  <c r="G44" i="5"/>
  <c r="I44" i="5" s="1"/>
  <c r="G26" i="6"/>
  <c r="H44" i="5"/>
  <c r="H26" i="6" s="1"/>
  <c r="C44" i="5"/>
  <c r="C26" i="6"/>
  <c r="F54" i="5"/>
  <c r="G54" i="5" s="1"/>
  <c r="E36" i="6"/>
  <c r="D23" i="6"/>
  <c r="E23" i="6"/>
  <c r="F23" i="6"/>
  <c r="G23" i="6"/>
  <c r="H23" i="6"/>
  <c r="D15" i="6"/>
  <c r="E15" i="6"/>
  <c r="F15" i="6"/>
  <c r="G15" i="6"/>
  <c r="H15" i="6"/>
  <c r="C15" i="6"/>
  <c r="C17" i="6"/>
  <c r="I40" i="9"/>
  <c r="I49" i="9"/>
  <c r="I48" i="9"/>
  <c r="I47" i="9"/>
  <c r="I51" i="9" s="1"/>
  <c r="I46" i="9"/>
  <c r="A2" i="10"/>
  <c r="A1" i="10"/>
  <c r="A2" i="9"/>
  <c r="A1" i="9"/>
  <c r="A2" i="3"/>
  <c r="A2" i="6" s="1"/>
  <c r="A1" i="3"/>
  <c r="C25" i="10"/>
  <c r="C25" i="9"/>
  <c r="C25" i="3"/>
  <c r="C12" i="10"/>
  <c r="D17" i="10" s="1"/>
  <c r="D22" i="10" s="1"/>
  <c r="E18" i="10"/>
  <c r="C12" i="9"/>
  <c r="C16" i="9" s="1"/>
  <c r="E18" i="9"/>
  <c r="D17" i="9"/>
  <c r="D22" i="9" s="1"/>
  <c r="G20" i="9"/>
  <c r="H21" i="10"/>
  <c r="F19" i="10"/>
  <c r="C16" i="10"/>
  <c r="E16" i="10" s="1"/>
  <c r="G20" i="10"/>
  <c r="H21" i="9"/>
  <c r="C12" i="3"/>
  <c r="F19" i="3" s="1"/>
  <c r="G19" i="3" s="1"/>
  <c r="C16" i="3"/>
  <c r="E16" i="3"/>
  <c r="E15" i="3" s="1"/>
  <c r="E17" i="3" s="1"/>
  <c r="D17" i="3"/>
  <c r="D22" i="3" s="1"/>
  <c r="H21" i="3"/>
  <c r="A1" i="6"/>
  <c r="A59" i="5"/>
  <c r="A58" i="5"/>
  <c r="A57" i="5"/>
  <c r="I65" i="5"/>
  <c r="H24" i="6"/>
  <c r="G24" i="6"/>
  <c r="F24" i="6"/>
  <c r="E24" i="6"/>
  <c r="C24" i="6"/>
  <c r="D24" i="6"/>
  <c r="I42" i="5"/>
  <c r="D34" i="6"/>
  <c r="E34" i="6"/>
  <c r="F34" i="6"/>
  <c r="G34" i="6"/>
  <c r="H34" i="6"/>
  <c r="C34" i="6"/>
  <c r="I34" i="6" s="1"/>
  <c r="I52" i="5"/>
  <c r="I72" i="5"/>
  <c r="I71" i="5"/>
  <c r="I70" i="5"/>
  <c r="I69" i="5"/>
  <c r="I68" i="5"/>
  <c r="I67" i="5"/>
  <c r="I64" i="5"/>
  <c r="C48" i="5"/>
  <c r="C50" i="5"/>
  <c r="E80" i="5"/>
  <c r="E45" i="6" s="1"/>
  <c r="E72" i="6" s="1"/>
  <c r="F80" i="5"/>
  <c r="F45" i="6" s="1"/>
  <c r="F72" i="6" s="1"/>
  <c r="G80" i="5"/>
  <c r="G45" i="6" s="1"/>
  <c r="G72" i="6" s="1"/>
  <c r="H80" i="5"/>
  <c r="H45" i="6" s="1"/>
  <c r="H72" i="6" s="1"/>
  <c r="F22" i="6"/>
  <c r="G22" i="6"/>
  <c r="H22" i="6"/>
  <c r="E50" i="5"/>
  <c r="E32" i="6"/>
  <c r="F50" i="5"/>
  <c r="F32" i="6" s="1"/>
  <c r="G50" i="5"/>
  <c r="G32" i="6" s="1"/>
  <c r="H50" i="5"/>
  <c r="H32" i="6" s="1"/>
  <c r="D50" i="5"/>
  <c r="D32" i="6"/>
  <c r="E48" i="5"/>
  <c r="E30" i="6" s="1"/>
  <c r="F48" i="5"/>
  <c r="G48" i="5"/>
  <c r="G30" i="6" s="1"/>
  <c r="H48" i="5"/>
  <c r="H30" i="6" s="1"/>
  <c r="D48" i="5"/>
  <c r="D30" i="6" s="1"/>
  <c r="F62" i="6"/>
  <c r="G62" i="6"/>
  <c r="C30" i="6"/>
  <c r="F30" i="6"/>
  <c r="C32" i="6"/>
  <c r="C21" i="6"/>
  <c r="C62" i="6"/>
  <c r="C66" i="6" s="1"/>
  <c r="F21" i="6"/>
  <c r="I51" i="3"/>
  <c r="I64" i="6"/>
  <c r="I15" i="6"/>
  <c r="F19" i="9" l="1"/>
  <c r="F16" i="3"/>
  <c r="H16" i="3" s="1"/>
  <c r="H15" i="3" s="1"/>
  <c r="H17" i="3" s="1"/>
  <c r="G20" i="3"/>
  <c r="E18" i="3"/>
  <c r="E22" i="3"/>
  <c r="E28" i="3" s="1"/>
  <c r="F18" i="3"/>
  <c r="G39" i="6"/>
  <c r="F39" i="6"/>
  <c r="E39" i="6"/>
  <c r="E41" i="6" s="1"/>
  <c r="C39" i="6"/>
  <c r="C41" i="6" s="1"/>
  <c r="C47" i="6" s="1"/>
  <c r="I50" i="5"/>
  <c r="I32" i="6"/>
  <c r="I30" i="6"/>
  <c r="I48" i="5"/>
  <c r="I28" i="6"/>
  <c r="I24" i="6"/>
  <c r="I40" i="5"/>
  <c r="D21" i="6"/>
  <c r="I41" i="5"/>
  <c r="I39" i="5"/>
  <c r="D61" i="5"/>
  <c r="D82" i="5" s="1"/>
  <c r="C61" i="5"/>
  <c r="C82" i="5" s="1"/>
  <c r="I59" i="5"/>
  <c r="I58" i="5"/>
  <c r="D22" i="6"/>
  <c r="C22" i="6"/>
  <c r="I22" i="6" s="1"/>
  <c r="E61" i="5"/>
  <c r="E82" i="5" s="1"/>
  <c r="H21" i="6"/>
  <c r="I62" i="6"/>
  <c r="E21" i="6"/>
  <c r="I21" i="6" s="1"/>
  <c r="H20" i="10"/>
  <c r="F18" i="10"/>
  <c r="G19" i="10"/>
  <c r="E15" i="10"/>
  <c r="E17" i="10" s="1"/>
  <c r="E22" i="10" s="1"/>
  <c r="I72" i="6"/>
  <c r="E16" i="9"/>
  <c r="F16" i="9" s="1"/>
  <c r="D37" i="3"/>
  <c r="D33" i="3"/>
  <c r="D28" i="3"/>
  <c r="E84" i="6"/>
  <c r="E85" i="6" s="1"/>
  <c r="E57" i="6" s="1"/>
  <c r="H54" i="5"/>
  <c r="I54" i="5" s="1"/>
  <c r="G36" i="6"/>
  <c r="G41" i="6" s="1"/>
  <c r="G61" i="5"/>
  <c r="G82" i="5" s="1"/>
  <c r="D37" i="9"/>
  <c r="D28" i="9"/>
  <c r="D36" i="9" s="1"/>
  <c r="D33" i="9"/>
  <c r="D37" i="10"/>
  <c r="D33" i="10"/>
  <c r="D28" i="10"/>
  <c r="D36" i="10" s="1"/>
  <c r="I45" i="6"/>
  <c r="I26" i="6"/>
  <c r="G16" i="10"/>
  <c r="F61" i="5"/>
  <c r="F82" i="5" s="1"/>
  <c r="G16" i="3"/>
  <c r="F16" i="10"/>
  <c r="F36" i="6"/>
  <c r="I46" i="5"/>
  <c r="D41" i="6"/>
  <c r="I80" i="5"/>
  <c r="H20" i="3"/>
  <c r="G16" i="9" l="1"/>
  <c r="H16" i="9" s="1"/>
  <c r="H15" i="9" s="1"/>
  <c r="H17" i="9" s="1"/>
  <c r="F15" i="3"/>
  <c r="F17" i="3" s="1"/>
  <c r="F22" i="3" s="1"/>
  <c r="E37" i="3"/>
  <c r="E33" i="3"/>
  <c r="F41" i="6"/>
  <c r="F47" i="6" s="1"/>
  <c r="I39" i="6"/>
  <c r="C70" i="6"/>
  <c r="C74" i="6" s="1"/>
  <c r="G47" i="6"/>
  <c r="G70" i="6"/>
  <c r="G74" i="6" s="1"/>
  <c r="E28" i="10"/>
  <c r="E36" i="10" s="1"/>
  <c r="E38" i="10" s="1"/>
  <c r="E33" i="10"/>
  <c r="E37" i="10"/>
  <c r="F37" i="3"/>
  <c r="F33" i="3"/>
  <c r="F28" i="3"/>
  <c r="E70" i="6"/>
  <c r="E74" i="6" s="1"/>
  <c r="E47" i="6"/>
  <c r="D38" i="9"/>
  <c r="D42" i="9" s="1"/>
  <c r="D38" i="10"/>
  <c r="D42" i="10" s="1"/>
  <c r="G18" i="3"/>
  <c r="H18" i="3" s="1"/>
  <c r="H19" i="3"/>
  <c r="E86" i="6"/>
  <c r="E87" i="6" s="1"/>
  <c r="E58" i="6" s="1"/>
  <c r="D36" i="3"/>
  <c r="G15" i="9"/>
  <c r="G17" i="9" s="1"/>
  <c r="D70" i="6"/>
  <c r="D74" i="6" s="1"/>
  <c r="D76" i="6" s="1"/>
  <c r="D47" i="6"/>
  <c r="F15" i="10"/>
  <c r="F17" i="10" s="1"/>
  <c r="F22" i="10" s="1"/>
  <c r="C50" i="6"/>
  <c r="D8" i="6"/>
  <c r="E36" i="3"/>
  <c r="H36" i="6"/>
  <c r="H41" i="6" s="1"/>
  <c r="H61" i="5"/>
  <c r="H82" i="5" s="1"/>
  <c r="I82" i="5" s="1"/>
  <c r="H18" i="10"/>
  <c r="G15" i="10"/>
  <c r="G17" i="10" s="1"/>
  <c r="F15" i="9"/>
  <c r="F17" i="9" s="1"/>
  <c r="E15" i="9"/>
  <c r="E17" i="9" s="1"/>
  <c r="E22" i="9" s="1"/>
  <c r="F18" i="9"/>
  <c r="H20" i="9"/>
  <c r="H16" i="10"/>
  <c r="H15" i="10" s="1"/>
  <c r="H17" i="10" s="1"/>
  <c r="I36" i="6"/>
  <c r="G15" i="3"/>
  <c r="G17" i="3" s="1"/>
  <c r="D12" i="6"/>
  <c r="H19" i="9" l="1"/>
  <c r="G18" i="9"/>
  <c r="H22" i="3"/>
  <c r="H37" i="3" s="1"/>
  <c r="F70" i="6"/>
  <c r="F74" i="6" s="1"/>
  <c r="I61" i="5"/>
  <c r="G22" i="10"/>
  <c r="H18" i="9"/>
  <c r="F36" i="3"/>
  <c r="H47" i="6"/>
  <c r="I47" i="6" s="1"/>
  <c r="H70" i="6"/>
  <c r="H74" i="6" s="1"/>
  <c r="I74" i="6" s="1"/>
  <c r="H19" i="10"/>
  <c r="H22" i="10" s="1"/>
  <c r="C76" i="6"/>
  <c r="E37" i="9"/>
  <c r="E33" i="9"/>
  <c r="E28" i="9"/>
  <c r="F84" i="6"/>
  <c r="F85" i="6" s="1"/>
  <c r="F57" i="6" s="1"/>
  <c r="G19" i="9"/>
  <c r="E38" i="3"/>
  <c r="E42" i="3" s="1"/>
  <c r="G18" i="10"/>
  <c r="D38" i="3"/>
  <c r="D42" i="3" s="1"/>
  <c r="D11" i="6"/>
  <c r="F37" i="10"/>
  <c r="F33" i="10"/>
  <c r="F28" i="10"/>
  <c r="F36" i="10" s="1"/>
  <c r="F38" i="10" s="1"/>
  <c r="F60" i="6"/>
  <c r="E66" i="6"/>
  <c r="E76" i="6" s="1"/>
  <c r="G22" i="3"/>
  <c r="F22" i="9"/>
  <c r="E42" i="10"/>
  <c r="I41" i="6"/>
  <c r="G22" i="9" l="1"/>
  <c r="H84" i="6" s="1"/>
  <c r="H22" i="9"/>
  <c r="H28" i="9" s="1"/>
  <c r="H36" i="9" s="1"/>
  <c r="H28" i="3"/>
  <c r="H36" i="3" s="1"/>
  <c r="H38" i="3" s="1"/>
  <c r="H42" i="3" s="1"/>
  <c r="H33" i="3"/>
  <c r="H33" i="10"/>
  <c r="H37" i="10"/>
  <c r="H28" i="10"/>
  <c r="H36" i="10" s="1"/>
  <c r="H38" i="10" s="1"/>
  <c r="D13" i="6"/>
  <c r="D17" i="6" s="1"/>
  <c r="D50" i="6" s="1"/>
  <c r="E8" i="6"/>
  <c r="E12" i="6"/>
  <c r="F38" i="3"/>
  <c r="F42" i="3" s="1"/>
  <c r="G33" i="3"/>
  <c r="G37" i="3"/>
  <c r="G28" i="3"/>
  <c r="E36" i="9"/>
  <c r="F86" i="6"/>
  <c r="F87" i="6" s="1"/>
  <c r="F58" i="6" s="1"/>
  <c r="F66" i="6" s="1"/>
  <c r="F76" i="6" s="1"/>
  <c r="F42" i="10"/>
  <c r="G37" i="10"/>
  <c r="I37" i="10" s="1"/>
  <c r="G28" i="10"/>
  <c r="G36" i="10" s="1"/>
  <c r="G33" i="10"/>
  <c r="F37" i="9"/>
  <c r="F12" i="6" s="1"/>
  <c r="F33" i="9"/>
  <c r="F28" i="9"/>
  <c r="G84" i="6"/>
  <c r="G85" i="6" s="1"/>
  <c r="G57" i="6" s="1"/>
  <c r="I70" i="6"/>
  <c r="H38" i="9" l="1"/>
  <c r="H42" i="9" s="1"/>
  <c r="H33" i="9"/>
  <c r="G28" i="9"/>
  <c r="G36" i="9" s="1"/>
  <c r="G33" i="9"/>
  <c r="I33" i="9" s="1"/>
  <c r="H37" i="9"/>
  <c r="H12" i="6" s="1"/>
  <c r="H8" i="6"/>
  <c r="G37" i="9"/>
  <c r="I37" i="9" s="1"/>
  <c r="G60" i="6"/>
  <c r="H85" i="6"/>
  <c r="H57" i="6" s="1"/>
  <c r="I57" i="6" s="1"/>
  <c r="E38" i="9"/>
  <c r="E42" i="9" s="1"/>
  <c r="E11" i="6"/>
  <c r="H42" i="10"/>
  <c r="I36" i="10"/>
  <c r="I38" i="10" s="1"/>
  <c r="G42" i="10"/>
  <c r="F36" i="9"/>
  <c r="G86" i="6"/>
  <c r="G87" i="6" s="1"/>
  <c r="G58" i="6" s="1"/>
  <c r="G66" i="6" s="1"/>
  <c r="G76" i="6" s="1"/>
  <c r="G38" i="10"/>
  <c r="G36" i="3"/>
  <c r="H86" i="6"/>
  <c r="F8" i="6"/>
  <c r="G12" i="6"/>
  <c r="I12" i="6" s="1"/>
  <c r="I37" i="3"/>
  <c r="H11" i="6"/>
  <c r="I33" i="10"/>
  <c r="I42" i="10" s="1"/>
  <c r="G8" i="6"/>
  <c r="I33" i="3"/>
  <c r="G38" i="9"/>
  <c r="G42" i="9" s="1"/>
  <c r="H60" i="6" l="1"/>
  <c r="I60" i="6" s="1"/>
  <c r="H13" i="6"/>
  <c r="H17" i="6" s="1"/>
  <c r="H50" i="6" s="1"/>
  <c r="H87" i="6"/>
  <c r="H58" i="6" s="1"/>
  <c r="H66" i="6" s="1"/>
  <c r="H76" i="6" s="1"/>
  <c r="I76" i="6" s="1"/>
  <c r="F38" i="9"/>
  <c r="F42" i="9" s="1"/>
  <c r="F11" i="6"/>
  <c r="F13" i="6" s="1"/>
  <c r="F17" i="6" s="1"/>
  <c r="F50" i="6" s="1"/>
  <c r="I36" i="9"/>
  <c r="I38" i="9" s="1"/>
  <c r="I42" i="9" s="1"/>
  <c r="G38" i="3"/>
  <c r="G42" i="3" s="1"/>
  <c r="G11" i="6"/>
  <c r="G13" i="6" s="1"/>
  <c r="G17" i="6" s="1"/>
  <c r="G50" i="6" s="1"/>
  <c r="I36" i="3"/>
  <c r="I38" i="3" s="1"/>
  <c r="I42" i="3" s="1"/>
  <c r="I8" i="6"/>
  <c r="E13" i="6"/>
  <c r="E17" i="6" s="1"/>
  <c r="E50" i="6" s="1"/>
  <c r="I58" i="6" l="1"/>
  <c r="I66" i="6" s="1"/>
  <c r="I50" i="6"/>
  <c r="I11" i="6"/>
  <c r="I13" i="6" s="1"/>
  <c r="I17" i="6" s="1"/>
</calcChain>
</file>

<file path=xl/sharedStrings.xml><?xml version="1.0" encoding="utf-8"?>
<sst xmlns="http://schemas.openxmlformats.org/spreadsheetml/2006/main" count="335" uniqueCount="134">
  <si>
    <t xml:space="preserve">NOTE : ONLY </t>
  </si>
  <si>
    <t xml:space="preserve"> NEED TO BE POPULATED</t>
  </si>
  <si>
    <t>2023-24</t>
  </si>
  <si>
    <t>2024-25</t>
  </si>
  <si>
    <t>2025-26</t>
  </si>
  <si>
    <t>2026-27</t>
  </si>
  <si>
    <t>2027-28</t>
  </si>
  <si>
    <t>2028-29</t>
  </si>
  <si>
    <t>Year 0  
Start-Up</t>
  </si>
  <si>
    <t>Year 1</t>
  </si>
  <si>
    <t>Year 2</t>
  </si>
  <si>
    <t>Year 3</t>
  </si>
  <si>
    <t>Year 4</t>
  </si>
  <si>
    <t>Year 5</t>
  </si>
  <si>
    <t>Comments</t>
  </si>
  <si>
    <t>EXPENSES</t>
  </si>
  <si>
    <t>Teaching - Number of Full Time positions</t>
  </si>
  <si>
    <t>TT</t>
  </si>
  <si>
    <t>%</t>
  </si>
  <si>
    <t>ETA</t>
  </si>
  <si>
    <t>LTA</t>
  </si>
  <si>
    <t>Lecturer</t>
  </si>
  <si>
    <t xml:space="preserve">Number of course remissions requested </t>
  </si>
  <si>
    <t>Technical support - Number of positions</t>
  </si>
  <si>
    <t>Part Time Contracts - Number of contracts</t>
  </si>
  <si>
    <t>Teacher's Assistants - Hours</t>
  </si>
  <si>
    <t xml:space="preserve">Administrative Staff - Number of positions </t>
  </si>
  <si>
    <t>Director</t>
  </si>
  <si>
    <t>Office support</t>
  </si>
  <si>
    <t>Professional</t>
  </si>
  <si>
    <t>Total</t>
  </si>
  <si>
    <t>TEACHING</t>
  </si>
  <si>
    <t>Salary</t>
  </si>
  <si>
    <t>Salary and Benefits</t>
  </si>
  <si>
    <t>Tenure Track</t>
  </si>
  <si>
    <t>Extended Term appointment</t>
  </si>
  <si>
    <t>Limited Term Appointment</t>
  </si>
  <si>
    <t xml:space="preserve">Course remissions </t>
  </si>
  <si>
    <t>Technical support</t>
  </si>
  <si>
    <t>Part Time Contracts</t>
  </si>
  <si>
    <t>Teacher's Assistants</t>
  </si>
  <si>
    <t xml:space="preserve">Stipends </t>
  </si>
  <si>
    <t xml:space="preserve">Other </t>
  </si>
  <si>
    <t>ADMIN STAFF</t>
  </si>
  <si>
    <t>Total  Payroll</t>
  </si>
  <si>
    <t xml:space="preserve"> </t>
  </si>
  <si>
    <t>OTHER EXPENSES</t>
  </si>
  <si>
    <t xml:space="preserve">New Classroom, renovation and lab equipment - NON-CAPITAL </t>
  </si>
  <si>
    <t xml:space="preserve">New Classroom, renovation and lab equipment - CAPITAL </t>
  </si>
  <si>
    <t>Marketing</t>
  </si>
  <si>
    <t>Recruitment</t>
  </si>
  <si>
    <t>IT - Software</t>
  </si>
  <si>
    <t>Library</t>
  </si>
  <si>
    <t xml:space="preserve">Membership and Subscription </t>
  </si>
  <si>
    <t xml:space="preserve">Student support - Bursaries, Awards, others </t>
  </si>
  <si>
    <t>Training</t>
  </si>
  <si>
    <t>Rent</t>
  </si>
  <si>
    <t>Taxes</t>
  </si>
  <si>
    <t>Maintenance-Security</t>
  </si>
  <si>
    <t>Operating cost</t>
  </si>
  <si>
    <t>Other</t>
  </si>
  <si>
    <t>Total  Other Expenses</t>
  </si>
  <si>
    <t>Total Expenses</t>
  </si>
  <si>
    <t xml:space="preserve">Benefit Rate </t>
  </si>
  <si>
    <t>STUDENTS</t>
  </si>
  <si>
    <t>Cycle 1 FTE (FTE = 30 credits)</t>
  </si>
  <si>
    <t xml:space="preserve">New Cycle 1 FTE registered in the program </t>
  </si>
  <si>
    <t xml:space="preserve">Total credits for Program </t>
  </si>
  <si>
    <t xml:space="preserve">Attrition rate </t>
  </si>
  <si>
    <t>TOTAL FTE</t>
  </si>
  <si>
    <t>Program Family</t>
  </si>
  <si>
    <t>Weight</t>
  </si>
  <si>
    <t>Engineering</t>
  </si>
  <si>
    <t>Weighted FTE</t>
  </si>
  <si>
    <t>REVENUE</t>
  </si>
  <si>
    <t xml:space="preserve">Tuition Fee </t>
  </si>
  <si>
    <t>Tuition (FTE)</t>
  </si>
  <si>
    <t>Grants</t>
  </si>
  <si>
    <t>Teaching Grant (WFTE)</t>
  </si>
  <si>
    <t>Support Grant (FTE)</t>
  </si>
  <si>
    <t>Total  grants</t>
  </si>
  <si>
    <t>External</t>
  </si>
  <si>
    <t>Total Revenue</t>
  </si>
  <si>
    <t>Additionnal Funding</t>
  </si>
  <si>
    <t xml:space="preserve">Internal </t>
  </si>
  <si>
    <t xml:space="preserve">Provost Office </t>
  </si>
  <si>
    <t xml:space="preserve">Institutional </t>
  </si>
  <si>
    <t>Capital Fund (1)</t>
  </si>
  <si>
    <t>Total internal sources of funding for the faculty</t>
  </si>
  <si>
    <t>Choose a Family</t>
  </si>
  <si>
    <t>Fine Arts</t>
  </si>
  <si>
    <t>Pure and applied Sciences</t>
  </si>
  <si>
    <t xml:space="preserve">Readaptation </t>
  </si>
  <si>
    <t>Food Sciences</t>
  </si>
  <si>
    <t>Sciences de l'aménagement</t>
  </si>
  <si>
    <t>Digital arts</t>
  </si>
  <si>
    <t>Education</t>
  </si>
  <si>
    <t>Human relations</t>
  </si>
  <si>
    <t xml:space="preserve">Computer science </t>
  </si>
  <si>
    <t>Mathematics</t>
  </si>
  <si>
    <t>Human Sciences</t>
  </si>
  <si>
    <t xml:space="preserve">Social Sciences </t>
  </si>
  <si>
    <t>Humanities</t>
  </si>
  <si>
    <t>Administration</t>
  </si>
  <si>
    <t>Psychology</t>
  </si>
  <si>
    <t>Cycle 2 FTE (FTE = 30 credits)</t>
  </si>
  <si>
    <t xml:space="preserve">New Cycle 2 FTE registered in the program </t>
  </si>
  <si>
    <t xml:space="preserve">Institutionnal </t>
  </si>
  <si>
    <t xml:space="preserve">Note 1 : Linked to capital expenses </t>
  </si>
  <si>
    <t>Cycle 3 FTE (FTE = 30 credits)</t>
  </si>
  <si>
    <t xml:space="preserve">New Cycle 3 FTE registered in the program </t>
  </si>
  <si>
    <t>Program Financial Viability</t>
  </si>
  <si>
    <t>Additionnal Funding External</t>
  </si>
  <si>
    <t xml:space="preserve">Extended Term Contrats </t>
  </si>
  <si>
    <t>Limited Term Contracts</t>
  </si>
  <si>
    <t>Lecturers</t>
  </si>
  <si>
    <t>Administrative Staff</t>
  </si>
  <si>
    <t>CONCORDIA UNIVERSITY SURPLUS / (DEFICIT)</t>
  </si>
  <si>
    <t>Faculty Financial Viability</t>
  </si>
  <si>
    <t xml:space="preserve">ADDITIONAL BASE FUNDING </t>
  </si>
  <si>
    <t xml:space="preserve">Additionnal Base funding - full time TT Hire </t>
  </si>
  <si>
    <t>Additionnal Provost, External, Capital or Institutional funding</t>
  </si>
  <si>
    <t xml:space="preserve">Total Additionnal Funding </t>
  </si>
  <si>
    <t>ADDITIONAL EXPENSES</t>
  </si>
  <si>
    <t>Payroll</t>
  </si>
  <si>
    <t>Other Expenses</t>
  </si>
  <si>
    <t>FACULTY SURPLUS / (DEFICIT)</t>
  </si>
  <si>
    <t>Additionnal Base Funding per FTE - 40%</t>
  </si>
  <si>
    <t>Additionnal Base Funding per WFTE - 40%</t>
  </si>
  <si>
    <t xml:space="preserve">Base funding from previous years </t>
  </si>
  <si>
    <t>FTE</t>
  </si>
  <si>
    <t>WFTE</t>
  </si>
  <si>
    <t>Department:</t>
  </si>
  <si>
    <t>Program Title: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</si>
</sst>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&quot;$&quot;#,##0.00"/>
  </numFmts>
  <fonts count="21">
    <font>
      <sz val="12"/>
      <color theme="1"/>
      <name val="Gill Sans Light"/>
      <family val="2"/>
    </font>
    <font>
      <b/>
      <sz val="12"/>
      <color theme="1"/>
      <name val="Gill Sans Light"/>
      <family val="2"/>
    </font>
    <font>
      <u/>
      <sz val="12"/>
      <color theme="10"/>
      <name val="Gill Sans Light"/>
      <family val="2"/>
    </font>
    <font>
      <u/>
      <sz val="12"/>
      <color theme="11"/>
      <name val="Gill Sans Light"/>
      <family val="2"/>
    </font>
    <font>
      <sz val="14"/>
      <color theme="1"/>
      <name val="Gill Sans Light"/>
    </font>
    <font>
      <b/>
      <sz val="14"/>
      <color theme="1"/>
      <name val="Gill Sans Light"/>
    </font>
    <font>
      <b/>
      <sz val="20"/>
      <color theme="1"/>
      <name val="Gill Sans Light"/>
    </font>
    <font>
      <sz val="11"/>
      <color theme="1"/>
      <name val="Gill Sans Light"/>
    </font>
    <font>
      <b/>
      <sz val="11"/>
      <color theme="1"/>
      <name val="Gill Sans Light"/>
    </font>
    <font>
      <sz val="14"/>
      <color theme="0"/>
      <name val="Gill Sans Light"/>
    </font>
    <font>
      <b/>
      <i/>
      <sz val="18"/>
      <color theme="1"/>
      <name val="Gill Sans Light"/>
    </font>
    <font>
      <sz val="8"/>
      <color theme="1"/>
      <name val="Gill Sans Light"/>
    </font>
    <font>
      <b/>
      <sz val="18"/>
      <color theme="1"/>
      <name val="Gill Sans Light"/>
    </font>
    <font>
      <sz val="12"/>
      <color theme="1"/>
      <name val="Gill Sans Light"/>
    </font>
    <font>
      <b/>
      <sz val="12"/>
      <color theme="1"/>
      <name val="Gill Sans Light"/>
    </font>
    <font>
      <b/>
      <sz val="12"/>
      <color theme="0"/>
      <name val="Gill Sans Light"/>
    </font>
    <font>
      <b/>
      <sz val="14"/>
      <color theme="0"/>
      <name val="Gill Sans Light"/>
    </font>
    <font>
      <sz val="11"/>
      <color theme="1"/>
      <name val="Gill Sans Light"/>
      <family val="2"/>
    </font>
    <font>
      <sz val="10"/>
      <color theme="1"/>
      <name val="Gill Sans Light"/>
    </font>
    <font>
      <sz val="12"/>
      <color theme="1"/>
      <name val="Gill Sans Light"/>
      <family val="2"/>
    </font>
    <font>
      <sz val="12"/>
      <color theme="8" tint="0.59999389629810485"/>
      <name val="Gill Sans Light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theme="0" tint="-0.34998626667073579"/>
      </left>
      <right style="mediumDashed">
        <color theme="0" tint="-0.34998626667073579"/>
      </right>
      <top style="mediumDashed">
        <color theme="0" tint="-0.34998626667073579"/>
      </top>
      <bottom style="mediumDashed">
        <color theme="0" tint="-0.34998626667073579"/>
      </bottom>
      <diagonal/>
    </border>
    <border>
      <left style="mediumDashed">
        <color theme="0" tint="-0.34998626667073579"/>
      </left>
      <right style="mediumDashed">
        <color theme="0" tint="-0.34998626667073579"/>
      </right>
      <top style="mediumDashed">
        <color theme="0" tint="-0.34998626667073579"/>
      </top>
      <bottom/>
      <diagonal/>
    </border>
    <border>
      <left style="mediumDashed">
        <color theme="0" tint="-0.34998626667073579"/>
      </left>
      <right style="mediumDashed">
        <color theme="0" tint="-0.34998626667073579"/>
      </right>
      <top/>
      <bottom style="mediumDashed">
        <color theme="0" tint="-0.34998626667073579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Dashed">
        <color auto="1"/>
      </right>
      <top style="thin">
        <color auto="1"/>
      </top>
      <bottom style="thin">
        <color auto="1"/>
      </bottom>
      <diagonal/>
    </border>
    <border>
      <left/>
      <right/>
      <top style="mediumDashed">
        <color theme="0" tint="-0.34998626667073579"/>
      </top>
      <bottom/>
      <diagonal/>
    </border>
    <border>
      <left style="mediumDashed">
        <color auto="1"/>
      </left>
      <right/>
      <top style="mediumDashed">
        <color auto="1"/>
      </top>
      <bottom style="mediumDashed">
        <color auto="1"/>
      </bottom>
      <diagonal/>
    </border>
    <border>
      <left/>
      <right/>
      <top/>
      <bottom style="mediumDashed">
        <color theme="0" tint="-0.34998626667073579"/>
      </bottom>
      <diagonal/>
    </border>
  </borders>
  <cellStyleXfs count="8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9" fillId="0" borderId="0" applyFont="0" applyFill="0" applyBorder="0" applyAlignment="0" applyProtection="0"/>
  </cellStyleXfs>
  <cellXfs count="192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12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4" fillId="0" borderId="0" xfId="0" applyFont="1"/>
    <xf numFmtId="0" fontId="14" fillId="5" borderId="0" xfId="0" applyFont="1" applyFill="1" applyAlignment="1">
      <alignment vertical="center"/>
    </xf>
    <xf numFmtId="0" fontId="8" fillId="0" borderId="3" xfId="0" applyFont="1" applyBorder="1" applyAlignment="1">
      <alignment horizontal="left" vertical="center" indent="2"/>
    </xf>
    <xf numFmtId="0" fontId="14" fillId="5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2"/>
    </xf>
    <xf numFmtId="166" fontId="7" fillId="0" borderId="0" xfId="0" applyNumberFormat="1" applyFont="1" applyAlignment="1">
      <alignment vertical="center"/>
    </xf>
    <xf numFmtId="166" fontId="0" fillId="0" borderId="0" xfId="0" applyNumberFormat="1" applyAlignment="1">
      <alignment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indent="1"/>
    </xf>
    <xf numFmtId="0" fontId="1" fillId="0" borderId="0" xfId="0" applyFont="1"/>
    <xf numFmtId="0" fontId="4" fillId="0" borderId="0" xfId="0" applyFont="1"/>
    <xf numFmtId="0" fontId="8" fillId="0" borderId="0" xfId="0" applyFont="1" applyAlignment="1">
      <alignment horizontal="left" vertical="center" indent="1"/>
    </xf>
    <xf numFmtId="4" fontId="7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 indent="2"/>
    </xf>
    <xf numFmtId="0" fontId="1" fillId="0" borderId="6" xfId="0" applyFont="1" applyBorder="1" applyAlignment="1">
      <alignment horizontal="center" vertical="center"/>
    </xf>
    <xf numFmtId="16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4" fillId="5" borderId="1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4" fillId="2" borderId="3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164" fontId="7" fillId="7" borderId="5" xfId="0" applyNumberFormat="1" applyFont="1" applyFill="1" applyBorder="1" applyAlignment="1">
      <alignment vertical="center"/>
    </xf>
    <xf numFmtId="164" fontId="7" fillId="7" borderId="4" xfId="0" applyNumberFormat="1" applyFont="1" applyFill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164" fontId="11" fillId="0" borderId="4" xfId="0" applyNumberFormat="1" applyFont="1" applyBorder="1" applyAlignment="1">
      <alignment vertical="center"/>
    </xf>
    <xf numFmtId="164" fontId="14" fillId="2" borderId="4" xfId="0" applyNumberFormat="1" applyFont="1" applyFill="1" applyBorder="1" applyAlignment="1">
      <alignment vertical="center"/>
    </xf>
    <xf numFmtId="164" fontId="7" fillId="7" borderId="12" xfId="0" applyNumberFormat="1" applyFont="1" applyFill="1" applyBorder="1" applyAlignment="1">
      <alignment vertical="center"/>
    </xf>
    <xf numFmtId="164" fontId="7" fillId="7" borderId="13" xfId="0" applyNumberFormat="1" applyFont="1" applyFill="1" applyBorder="1" applyAlignment="1">
      <alignment vertical="center"/>
    </xf>
    <xf numFmtId="164" fontId="14" fillId="5" borderId="15" xfId="0" applyNumberFormat="1" applyFont="1" applyFill="1" applyBorder="1" applyAlignment="1">
      <alignment vertical="center"/>
    </xf>
    <xf numFmtId="164" fontId="17" fillId="0" borderId="14" xfId="0" applyNumberFormat="1" applyFont="1" applyBorder="1" applyAlignment="1">
      <alignment vertical="center"/>
    </xf>
    <xf numFmtId="2" fontId="14" fillId="5" borderId="9" xfId="0" applyNumberFormat="1" applyFont="1" applyFill="1" applyBorder="1" applyAlignment="1">
      <alignment horizontal="center" vertical="center"/>
    </xf>
    <xf numFmtId="164" fontId="8" fillId="5" borderId="9" xfId="0" applyNumberFormat="1" applyFont="1" applyFill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4" fillId="5" borderId="17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164" fontId="14" fillId="0" borderId="0" xfId="0" applyNumberFormat="1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164" fontId="14" fillId="0" borderId="0" xfId="0" applyNumberFormat="1" applyFont="1" applyAlignment="1">
      <alignment horizontal="center" vertical="center"/>
    </xf>
    <xf numFmtId="164" fontId="8" fillId="5" borderId="2" xfId="0" applyNumberFormat="1" applyFont="1" applyFill="1" applyBorder="1" applyAlignment="1">
      <alignment vertical="center"/>
    </xf>
    <xf numFmtId="164" fontId="8" fillId="5" borderId="3" xfId="0" applyNumberFormat="1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6" borderId="16" xfId="0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6" fillId="3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164" fontId="8" fillId="0" borderId="13" xfId="0" applyNumberFormat="1" applyFont="1" applyBorder="1" applyAlignment="1">
      <alignment vertical="center"/>
    </xf>
    <xf numFmtId="164" fontId="14" fillId="2" borderId="10" xfId="0" applyNumberFormat="1" applyFont="1" applyFill="1" applyBorder="1" applyAlignment="1">
      <alignment vertical="center"/>
    </xf>
    <xf numFmtId="164" fontId="8" fillId="0" borderId="4" xfId="0" applyNumberFormat="1" applyFont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8" fillId="0" borderId="7" xfId="0" applyFont="1" applyBorder="1" applyAlignment="1">
      <alignment horizontal="left" vertical="center" indent="2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8" fillId="0" borderId="2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indent="2"/>
    </xf>
    <xf numFmtId="0" fontId="1" fillId="0" borderId="3" xfId="0" applyFont="1" applyBorder="1" applyAlignment="1">
      <alignment horizontal="right" vertical="center"/>
    </xf>
    <xf numFmtId="0" fontId="9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4" fillId="4" borderId="11" xfId="0" applyFont="1" applyFill="1" applyBorder="1" applyAlignment="1">
      <alignment vertical="center"/>
    </xf>
    <xf numFmtId="0" fontId="14" fillId="4" borderId="0" xfId="0" applyFont="1" applyFill="1" applyAlignment="1">
      <alignment vertical="center"/>
    </xf>
    <xf numFmtId="164" fontId="14" fillId="4" borderId="15" xfId="0" applyNumberFormat="1" applyFont="1" applyFill="1" applyBorder="1" applyAlignment="1">
      <alignment vertical="center"/>
    </xf>
    <xf numFmtId="0" fontId="16" fillId="3" borderId="0" xfId="0" applyFont="1" applyFill="1" applyAlignment="1">
      <alignment horizontal="center" vertical="center" wrapText="1"/>
    </xf>
    <xf numFmtId="0" fontId="14" fillId="9" borderId="11" xfId="0" applyFont="1" applyFill="1" applyBorder="1" applyAlignment="1">
      <alignment vertical="center"/>
    </xf>
    <xf numFmtId="0" fontId="14" fillId="9" borderId="0" xfId="0" applyFont="1" applyFill="1" applyAlignment="1">
      <alignment vertical="center"/>
    </xf>
    <xf numFmtId="164" fontId="14" fillId="9" borderId="15" xfId="0" applyNumberFormat="1" applyFont="1" applyFill="1" applyBorder="1" applyAlignment="1">
      <alignment vertical="center"/>
    </xf>
    <xf numFmtId="164" fontId="8" fillId="0" borderId="24" xfId="0" applyNumberFormat="1" applyFont="1" applyBorder="1" applyAlignment="1">
      <alignment vertical="center"/>
    </xf>
    <xf numFmtId="0" fontId="16" fillId="3" borderId="3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right" vertical="center"/>
    </xf>
    <xf numFmtId="164" fontId="0" fillId="0" borderId="22" xfId="0" applyNumberFormat="1" applyBorder="1" applyAlignment="1">
      <alignment vertical="center"/>
    </xf>
    <xf numFmtId="164" fontId="8" fillId="5" borderId="5" xfId="0" applyNumberFormat="1" applyFont="1" applyFill="1" applyBorder="1" applyAlignment="1">
      <alignment vertical="center"/>
    </xf>
    <xf numFmtId="164" fontId="0" fillId="5" borderId="4" xfId="0" applyNumberFormat="1" applyFill="1" applyBorder="1" applyAlignment="1">
      <alignment vertical="center"/>
    </xf>
    <xf numFmtId="164" fontId="0" fillId="5" borderId="4" xfId="0" applyNumberFormat="1" applyFill="1" applyBorder="1" applyAlignment="1">
      <alignment horizontal="left" vertical="center"/>
    </xf>
    <xf numFmtId="164" fontId="0" fillId="0" borderId="4" xfId="0" applyNumberFormat="1" applyBorder="1" applyAlignment="1">
      <alignment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164" fontId="17" fillId="0" borderId="25" xfId="0" applyNumberFormat="1" applyFont="1" applyBorder="1" applyAlignment="1">
      <alignment vertical="center"/>
    </xf>
    <xf numFmtId="0" fontId="8" fillId="0" borderId="26" xfId="0" applyFont="1" applyBorder="1" applyAlignment="1">
      <alignment horizontal="left" vertical="center"/>
    </xf>
    <xf numFmtId="164" fontId="0" fillId="0" borderId="1" xfId="0" applyNumberFormat="1" applyBorder="1" applyAlignment="1">
      <alignment vertical="center"/>
    </xf>
    <xf numFmtId="164" fontId="7" fillId="5" borderId="5" xfId="0" applyNumberFormat="1" applyFont="1" applyFill="1" applyBorder="1" applyAlignment="1">
      <alignment vertical="center"/>
    </xf>
    <xf numFmtId="164" fontId="7" fillId="5" borderId="2" xfId="0" applyNumberFormat="1" applyFont="1" applyFill="1" applyBorder="1" applyAlignment="1">
      <alignment vertical="center"/>
    </xf>
    <xf numFmtId="164" fontId="7" fillId="5" borderId="3" xfId="0" applyNumberFormat="1" applyFont="1" applyFill="1" applyBorder="1" applyAlignment="1">
      <alignment vertical="center"/>
    </xf>
    <xf numFmtId="166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4" fillId="5" borderId="0" xfId="0" applyFont="1" applyFill="1"/>
    <xf numFmtId="0" fontId="14" fillId="5" borderId="0" xfId="0" applyFont="1" applyFill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166" fontId="0" fillId="2" borderId="10" xfId="0" applyNumberFormat="1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9" fontId="14" fillId="5" borderId="0" xfId="0" applyNumberFormat="1" applyFont="1" applyFill="1" applyAlignment="1">
      <alignment horizontal="center" vertical="center"/>
    </xf>
    <xf numFmtId="0" fontId="14" fillId="6" borderId="16" xfId="0" applyFont="1" applyFill="1" applyBorder="1" applyAlignment="1" applyProtection="1">
      <alignment horizontal="center" vertical="center"/>
      <protection locked="0"/>
    </xf>
    <xf numFmtId="0" fontId="14" fillId="8" borderId="19" xfId="0" applyFont="1" applyFill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164" fontId="14" fillId="6" borderId="18" xfId="0" applyNumberFormat="1" applyFont="1" applyFill="1" applyBorder="1" applyAlignment="1" applyProtection="1">
      <alignment horizontal="center" vertical="center"/>
      <protection locked="0"/>
    </xf>
    <xf numFmtId="164" fontId="14" fillId="6" borderId="16" xfId="0" applyNumberFormat="1" applyFont="1" applyFill="1" applyBorder="1" applyAlignment="1" applyProtection="1">
      <alignment horizontal="center" vertical="center"/>
      <protection locked="0"/>
    </xf>
    <xf numFmtId="164" fontId="14" fillId="0" borderId="17" xfId="0" applyNumberFormat="1" applyFont="1" applyBorder="1" applyAlignment="1" applyProtection="1">
      <alignment horizontal="center" vertical="center"/>
      <protection locked="0"/>
    </xf>
    <xf numFmtId="164" fontId="7" fillId="6" borderId="16" xfId="0" applyNumberFormat="1" applyFont="1" applyFill="1" applyBorder="1" applyAlignment="1" applyProtection="1">
      <alignment horizontal="center" vertical="center"/>
      <protection locked="0"/>
    </xf>
    <xf numFmtId="164" fontId="8" fillId="6" borderId="16" xfId="0" applyNumberFormat="1" applyFont="1" applyFill="1" applyBorder="1" applyAlignment="1" applyProtection="1">
      <alignment horizontal="center" vertical="center"/>
      <protection locked="0"/>
    </xf>
    <xf numFmtId="9" fontId="14" fillId="6" borderId="16" xfId="0" applyNumberFormat="1" applyFont="1" applyFill="1" applyBorder="1" applyAlignment="1" applyProtection="1">
      <alignment horizontal="center" vertical="center"/>
      <protection locked="0"/>
    </xf>
    <xf numFmtId="0" fontId="0" fillId="6" borderId="17" xfId="0" applyFill="1" applyBorder="1" applyAlignment="1">
      <alignment vertical="center"/>
    </xf>
    <xf numFmtId="0" fontId="0" fillId="6" borderId="18" xfId="0" applyFill="1" applyBorder="1" applyAlignment="1">
      <alignment vertical="center"/>
    </xf>
    <xf numFmtId="0" fontId="6" fillId="6" borderId="28" xfId="0" applyFont="1" applyFill="1" applyBorder="1" applyAlignment="1" applyProtection="1">
      <alignment vertical="center"/>
      <protection locked="0"/>
    </xf>
    <xf numFmtId="0" fontId="12" fillId="6" borderId="28" xfId="0" applyFont="1" applyFill="1" applyBorder="1" applyAlignment="1" applyProtection="1">
      <alignment vertical="center"/>
      <protection locked="0"/>
    </xf>
    <xf numFmtId="0" fontId="14" fillId="5" borderId="0" xfId="0" applyFont="1" applyFill="1" applyAlignment="1">
      <alignment horizontal="right" vertical="center"/>
    </xf>
    <xf numFmtId="0" fontId="14" fillId="8" borderId="27" xfId="0" applyFont="1" applyFill="1" applyBorder="1" applyAlignment="1" applyProtection="1">
      <alignment horizontal="center" vertical="center" wrapText="1"/>
      <protection locked="0"/>
    </xf>
    <xf numFmtId="2" fontId="14" fillId="5" borderId="9" xfId="0" applyNumberFormat="1" applyFont="1" applyFill="1" applyBorder="1" applyAlignment="1">
      <alignment horizontal="center"/>
    </xf>
    <xf numFmtId="0" fontId="0" fillId="5" borderId="0" xfId="0" applyFill="1" applyAlignment="1" applyProtection="1">
      <alignment vertical="center"/>
      <protection locked="0"/>
    </xf>
    <xf numFmtId="9" fontId="0" fillId="0" borderId="0" xfId="0" applyNumberFormat="1"/>
    <xf numFmtId="0" fontId="0" fillId="5" borderId="0" xfId="0" applyFill="1"/>
    <xf numFmtId="9" fontId="0" fillId="5" borderId="0" xfId="0" applyNumberFormat="1" applyFill="1"/>
    <xf numFmtId="0" fontId="20" fillId="5" borderId="0" xfId="0" applyFont="1" applyFill="1"/>
    <xf numFmtId="0" fontId="7" fillId="0" borderId="0" xfId="0" applyFont="1" applyAlignment="1">
      <alignment vertical="center" wrapText="1"/>
    </xf>
    <xf numFmtId="2" fontId="7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 wrapText="1"/>
    </xf>
    <xf numFmtId="2" fontId="14" fillId="4" borderId="9" xfId="0" applyNumberFormat="1" applyFont="1" applyFill="1" applyBorder="1" applyAlignment="1">
      <alignment vertical="center"/>
    </xf>
    <xf numFmtId="0" fontId="0" fillId="5" borderId="0" xfId="0" applyFill="1" applyAlignment="1">
      <alignment vertical="center"/>
    </xf>
    <xf numFmtId="9" fontId="0" fillId="0" borderId="0" xfId="85" applyFont="1"/>
    <xf numFmtId="9" fontId="14" fillId="5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6" xfId="0" applyFont="1" applyBorder="1" applyAlignment="1">
      <alignment horizontal="left" vertical="center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right" vertical="center" indent="2"/>
    </xf>
    <xf numFmtId="10" fontId="8" fillId="10" borderId="9" xfId="0" applyNumberFormat="1" applyFont="1" applyFill="1" applyBorder="1" applyAlignment="1">
      <alignment vertical="center"/>
    </xf>
    <xf numFmtId="165" fontId="8" fillId="5" borderId="9" xfId="0" applyNumberFormat="1" applyFont="1" applyFill="1" applyBorder="1" applyAlignment="1">
      <alignment vertical="center"/>
    </xf>
    <xf numFmtId="0" fontId="8" fillId="11" borderId="3" xfId="0" applyFont="1" applyFill="1" applyBorder="1" applyAlignment="1">
      <alignment horizontal="left" vertical="center"/>
    </xf>
    <xf numFmtId="0" fontId="8" fillId="11" borderId="3" xfId="0" applyFont="1" applyFill="1" applyBorder="1" applyAlignment="1">
      <alignment horizontal="left" vertical="center" indent="2"/>
    </xf>
    <xf numFmtId="0" fontId="8" fillId="11" borderId="4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0" fontId="14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7" fillId="8" borderId="19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3" fillId="8" borderId="19" xfId="0" applyFont="1" applyFill="1" applyBorder="1" applyAlignment="1" applyProtection="1">
      <alignment horizontal="left" vertical="center" wrapText="1"/>
      <protection locked="0"/>
    </xf>
    <xf numFmtId="0" fontId="14" fillId="8" borderId="19" xfId="0" applyFont="1" applyFill="1" applyBorder="1" applyAlignment="1" applyProtection="1">
      <alignment horizontal="left" vertical="center" wrapText="1"/>
      <protection locked="0"/>
    </xf>
    <xf numFmtId="0" fontId="14" fillId="8" borderId="27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8" fillId="8" borderId="0" xfId="0" applyFont="1" applyFill="1" applyAlignment="1" applyProtection="1">
      <alignment horizontal="left" vertical="center" wrapText="1"/>
      <protection locked="0"/>
    </xf>
    <xf numFmtId="2" fontId="0" fillId="0" borderId="0" xfId="0" applyNumberFormat="1" applyAlignment="1">
      <alignment vertical="center"/>
    </xf>
    <xf numFmtId="2" fontId="0" fillId="0" borderId="0" xfId="0" quotePrefix="1" applyNumberFormat="1" applyAlignment="1">
      <alignment vertical="center"/>
    </xf>
    <xf numFmtId="0" fontId="18" fillId="8" borderId="20" xfId="0" applyFont="1" applyFill="1" applyBorder="1" applyAlignment="1" applyProtection="1">
      <alignment horizontal="left" vertical="center" wrapText="1"/>
      <protection locked="0"/>
    </xf>
    <xf numFmtId="0" fontId="18" fillId="8" borderId="21" xfId="0" applyFont="1" applyFill="1" applyBorder="1" applyAlignment="1" applyProtection="1">
      <alignment horizontal="left" vertical="center" wrapText="1"/>
      <protection locked="0"/>
    </xf>
    <xf numFmtId="0" fontId="7" fillId="8" borderId="20" xfId="0" applyFont="1" applyFill="1" applyBorder="1" applyAlignment="1" applyProtection="1">
      <alignment horizontal="left" vertical="center" wrapText="1"/>
      <protection locked="0"/>
    </xf>
    <xf numFmtId="0" fontId="7" fillId="8" borderId="2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86">
    <cellStyle name="Followed Hyperlink" xfId="4" builtinId="9" hidden="1"/>
    <cellStyle name="Followed Hyperlink" xfId="16" builtinId="9" hidden="1"/>
    <cellStyle name="Followed Hyperlink" xfId="6" builtinId="9" hidden="1"/>
    <cellStyle name="Followed Hyperlink" xfId="8" builtinId="9" hidden="1"/>
    <cellStyle name="Followed Hyperlink" xfId="12" builtinId="9" hidden="1"/>
    <cellStyle name="Followed Hyperlink" xfId="18" builtinId="9" hidden="1"/>
    <cellStyle name="Followed Hyperlink" xfId="14" builtinId="9" hidden="1"/>
    <cellStyle name="Followed Hyperlink" xfId="10" builtinId="9" hidden="1"/>
    <cellStyle name="Followed Hyperlink" xfId="20" builtinId="9" hidden="1"/>
    <cellStyle name="Followed Hyperlink" xfId="2" builtinId="9" hidden="1"/>
    <cellStyle name="Followed Hyperlink" xfId="32" builtinId="9" hidden="1"/>
    <cellStyle name="Followed Hyperlink" xfId="36" builtinId="9" hidden="1"/>
    <cellStyle name="Followed Hyperlink" xfId="42" builtinId="9" hidden="1"/>
    <cellStyle name="Followed Hyperlink" xfId="50" builtinId="9" hidden="1"/>
    <cellStyle name="Followed Hyperlink" xfId="58" builtinId="9" hidden="1"/>
    <cellStyle name="Followed Hyperlink" xfId="60" builtinId="9" hidden="1"/>
    <cellStyle name="Followed Hyperlink" xfId="46" builtinId="9" hidden="1"/>
    <cellStyle name="Followed Hyperlink" xfId="38" builtinId="9" hidden="1"/>
    <cellStyle name="Followed Hyperlink" xfId="22" builtinId="9" hidden="1"/>
    <cellStyle name="Followed Hyperlink" xfId="56" builtinId="9" hidden="1"/>
    <cellStyle name="Followed Hyperlink" xfId="44" builtinId="9" hidden="1"/>
    <cellStyle name="Followed Hyperlink" xfId="24" builtinId="9" hidden="1"/>
    <cellStyle name="Followed Hyperlink" xfId="30" builtinId="9" hidden="1"/>
    <cellStyle name="Followed Hyperlink" xfId="54" builtinId="9" hidden="1"/>
    <cellStyle name="Followed Hyperlink" xfId="52" builtinId="9" hidden="1"/>
    <cellStyle name="Followed Hyperlink" xfId="26" builtinId="9" hidden="1"/>
    <cellStyle name="Followed Hyperlink" xfId="40" builtinId="9" hidden="1"/>
    <cellStyle name="Followed Hyperlink" xfId="34" builtinId="9" hidden="1"/>
    <cellStyle name="Followed Hyperlink" xfId="62" builtinId="9" hidden="1"/>
    <cellStyle name="Followed Hyperlink" xfId="64" builtinId="9" hidden="1"/>
    <cellStyle name="Followed Hyperlink" xfId="48" builtinId="9" hidden="1"/>
    <cellStyle name="Followed Hyperlink" xfId="28" builtinId="9" hidden="1"/>
    <cellStyle name="Followed Hyperlink" xfId="68" builtinId="9" hidden="1"/>
    <cellStyle name="Followed Hyperlink" xfId="72" builtinId="9" hidden="1"/>
    <cellStyle name="Followed Hyperlink" xfId="66" builtinId="9" hidden="1"/>
    <cellStyle name="Followed Hyperlink" xfId="74" builtinId="9" hidden="1"/>
    <cellStyle name="Followed Hyperlink" xfId="8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70" builtinId="9" hidden="1"/>
    <cellStyle name="Followed Hyperlink" xfId="82" builtinId="9" hidden="1"/>
    <cellStyle name="Hyperlink" xfId="33" builtinId="8" hidden="1"/>
    <cellStyle name="Hyperlink" xfId="35" builtinId="8" hidden="1"/>
    <cellStyle name="Hyperlink" xfId="27" builtinId="8" hidden="1"/>
    <cellStyle name="Hyperlink" xfId="15" builtinId="8" hidden="1"/>
    <cellStyle name="Hyperlink" xfId="19" builtinId="8" hidden="1"/>
    <cellStyle name="Hyperlink" xfId="21" builtinId="8" hidden="1"/>
    <cellStyle name="Hyperlink" xfId="9" builtinId="8" hidden="1"/>
    <cellStyle name="Hyperlink" xfId="3" builtinId="8" hidden="1"/>
    <cellStyle name="Hyperlink" xfId="45" builtinId="8" hidden="1"/>
    <cellStyle name="Hyperlink" xfId="13" builtinId="8" hidden="1"/>
    <cellStyle name="Hyperlink" xfId="51" builtinId="8" hidden="1"/>
    <cellStyle name="Hyperlink" xfId="49" builtinId="8" hidden="1"/>
    <cellStyle name="Hyperlink" xfId="11" builtinId="8" hidden="1"/>
    <cellStyle name="Hyperlink" xfId="5" builtinId="8" hidden="1"/>
    <cellStyle name="Hyperlink" xfId="29" builtinId="8" hidden="1"/>
    <cellStyle name="Hyperlink" xfId="31" builtinId="8" hidden="1"/>
    <cellStyle name="Hyperlink" xfId="55" builtinId="8" hidden="1"/>
    <cellStyle name="Hyperlink" xfId="63" builtinId="8" hidden="1"/>
    <cellStyle name="Hyperlink" xfId="75" builtinId="8" hidden="1"/>
    <cellStyle name="Hyperlink" xfId="39" builtinId="8" hidden="1"/>
    <cellStyle name="Hyperlink" xfId="1" builtinId="8" hidden="1"/>
    <cellStyle name="Hyperlink" xfId="7" builtinId="8" hidden="1"/>
    <cellStyle name="Hyperlink" xfId="17" builtinId="8" hidden="1"/>
    <cellStyle name="Hyperlink" xfId="47" builtinId="8" hidden="1"/>
    <cellStyle name="Hyperlink" xfId="83" builtinId="8" hidden="1"/>
    <cellStyle name="Hyperlink" xfId="77" builtinId="8" hidden="1"/>
    <cellStyle name="Hyperlink" xfId="53" builtinId="8" hidden="1"/>
    <cellStyle name="Hyperlink" xfId="23" builtinId="8" hidden="1"/>
    <cellStyle name="Hyperlink" xfId="25" builtinId="8" hidden="1"/>
    <cellStyle name="Hyperlink" xfId="69" builtinId="8" hidden="1"/>
    <cellStyle name="Hyperlink" xfId="61" builtinId="8" hidden="1"/>
    <cellStyle name="Hyperlink" xfId="73" builtinId="8" hidden="1"/>
    <cellStyle name="Hyperlink" xfId="79" builtinId="8" hidden="1"/>
    <cellStyle name="Hyperlink" xfId="81" builtinId="8" hidden="1"/>
    <cellStyle name="Hyperlink" xfId="59" builtinId="8" hidden="1"/>
    <cellStyle name="Hyperlink" xfId="65" builtinId="8" hidden="1"/>
    <cellStyle name="Hyperlink" xfId="57" builtinId="8" hidden="1"/>
    <cellStyle name="Hyperlink" xfId="37" builtinId="8" hidden="1"/>
    <cellStyle name="Hyperlink" xfId="67" builtinId="8" hidden="1"/>
    <cellStyle name="Hyperlink" xfId="71" builtinId="8" hidden="1"/>
    <cellStyle name="Hyperlink" xfId="43" builtinId="8" hidden="1"/>
    <cellStyle name="Hyperlink" xfId="41" builtinId="8" hidden="1"/>
    <cellStyle name="Normal" xfId="0" builtinId="0"/>
    <cellStyle name="Percent" xfId="85" builtinId="5"/>
  </cellStyles>
  <dxfs count="0"/>
  <tableStyles count="0" defaultTableStyle="TableStyleMedium9" defaultPivotStyle="PivotStyleMedium4"/>
  <colors>
    <mruColors>
      <color rgb="FFFFE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K155"/>
  <sheetViews>
    <sheetView topLeftCell="A54" zoomScale="73" zoomScaleNormal="80" workbookViewId="0">
      <selection activeCell="A88" sqref="A88"/>
    </sheetView>
  </sheetViews>
  <sheetFormatPr defaultColWidth="11.4609375" defaultRowHeight="15.5"/>
  <cols>
    <col min="1" max="1" width="46.765625" style="1" customWidth="1"/>
    <col min="2" max="2" width="14.07421875" style="1" customWidth="1"/>
    <col min="3" max="9" width="13.07421875" style="1" customWidth="1"/>
    <col min="10" max="10" width="4.07421875" style="1" customWidth="1"/>
    <col min="11" max="11" width="88.07421875" style="56" bestFit="1" customWidth="1"/>
  </cols>
  <sheetData>
    <row r="1" spans="1:11" ht="25.5" thickBot="1">
      <c r="A1" s="139" t="s">
        <v>132</v>
      </c>
      <c r="B1" s="137"/>
      <c r="C1" s="137"/>
      <c r="D1" s="137"/>
      <c r="E1" s="137"/>
      <c r="F1" s="137"/>
      <c r="G1" s="137"/>
      <c r="H1" s="138"/>
    </row>
    <row r="2" spans="1:11" ht="23.5" thickBot="1">
      <c r="A2" s="140" t="s">
        <v>133</v>
      </c>
      <c r="B2" s="137"/>
      <c r="C2" s="137"/>
      <c r="D2" s="137"/>
      <c r="E2" s="137"/>
      <c r="F2" s="137"/>
      <c r="G2" s="137"/>
      <c r="H2" s="138"/>
    </row>
    <row r="3" spans="1:11" ht="23">
      <c r="A3" s="9"/>
    </row>
    <row r="4" spans="1:11" ht="23.5" thickBot="1">
      <c r="A4" s="9"/>
    </row>
    <row r="5" spans="1:11" ht="15" customHeight="1" thickBot="1">
      <c r="A5" s="21" t="s">
        <v>0</v>
      </c>
      <c r="B5" s="68"/>
      <c r="C5" s="49" t="s">
        <v>1</v>
      </c>
    </row>
    <row r="6" spans="1:11" ht="15" customHeight="1">
      <c r="A6" s="9"/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</row>
    <row r="7" spans="1:11" s="13" customFormat="1" ht="36" customHeight="1">
      <c r="A7" s="9"/>
      <c r="B7" s="11"/>
      <c r="C7" s="70" t="s">
        <v>8</v>
      </c>
      <c r="D7" s="12" t="s">
        <v>9</v>
      </c>
      <c r="E7" s="12" t="s">
        <v>10</v>
      </c>
      <c r="F7" s="12" t="s">
        <v>11</v>
      </c>
      <c r="G7" s="12" t="s">
        <v>12</v>
      </c>
      <c r="H7" s="12" t="s">
        <v>13</v>
      </c>
      <c r="I7" s="11"/>
      <c r="J7" s="11"/>
      <c r="K7" s="165" t="s">
        <v>14</v>
      </c>
    </row>
    <row r="8" spans="1:11" ht="15" customHeight="1">
      <c r="A8" s="11" t="s">
        <v>15</v>
      </c>
    </row>
    <row r="9" spans="1:11" ht="15" customHeight="1" thickBot="1">
      <c r="A9" s="11"/>
    </row>
    <row r="10" spans="1:11" ht="15" customHeight="1" thickBot="1">
      <c r="A10" s="14" t="s">
        <v>16</v>
      </c>
      <c r="B10" s="16" t="s">
        <v>17</v>
      </c>
      <c r="C10" s="125"/>
      <c r="D10" s="125"/>
      <c r="E10" s="125"/>
      <c r="F10" s="125"/>
      <c r="G10" s="125"/>
      <c r="H10" s="125"/>
      <c r="K10" s="184"/>
    </row>
    <row r="11" spans="1:11" ht="15" customHeight="1" thickBot="1">
      <c r="A11" s="14"/>
      <c r="B11" s="16" t="s">
        <v>18</v>
      </c>
      <c r="C11" s="136">
        <v>1</v>
      </c>
      <c r="D11" s="136">
        <v>1</v>
      </c>
      <c r="E11" s="136">
        <v>1</v>
      </c>
      <c r="F11" s="136">
        <v>1</v>
      </c>
      <c r="G11" s="136">
        <v>1</v>
      </c>
      <c r="H11" s="136">
        <v>1</v>
      </c>
      <c r="K11" s="185"/>
    </row>
    <row r="12" spans="1:11" ht="6" customHeight="1" thickBot="1">
      <c r="A12" s="14"/>
      <c r="B12" s="16"/>
      <c r="C12" s="52"/>
      <c r="D12" s="52"/>
      <c r="E12" s="52"/>
      <c r="F12" s="52"/>
      <c r="G12" s="52"/>
      <c r="H12" s="52"/>
      <c r="K12" s="166"/>
    </row>
    <row r="13" spans="1:11" ht="15" customHeight="1" thickBot="1">
      <c r="A13" s="14"/>
      <c r="B13" s="16" t="s">
        <v>19</v>
      </c>
      <c r="C13" s="125"/>
      <c r="D13" s="125"/>
      <c r="E13" s="125"/>
      <c r="F13" s="125"/>
      <c r="G13" s="125"/>
      <c r="H13" s="125"/>
      <c r="K13" s="184"/>
    </row>
    <row r="14" spans="1:11" ht="15" customHeight="1" thickBot="1">
      <c r="A14" s="14"/>
      <c r="B14" s="16" t="s">
        <v>18</v>
      </c>
      <c r="C14" s="136">
        <v>1</v>
      </c>
      <c r="D14" s="136">
        <v>1</v>
      </c>
      <c r="E14" s="136">
        <v>1</v>
      </c>
      <c r="F14" s="136">
        <v>1</v>
      </c>
      <c r="G14" s="136">
        <v>1</v>
      </c>
      <c r="H14" s="136">
        <v>1</v>
      </c>
      <c r="K14" s="185"/>
    </row>
    <row r="15" spans="1:11" ht="6" customHeight="1" thickBot="1">
      <c r="A15" s="14"/>
      <c r="B15" s="16"/>
      <c r="C15" s="52"/>
      <c r="D15" s="52"/>
      <c r="E15" s="52"/>
      <c r="F15" s="52"/>
      <c r="G15" s="52"/>
      <c r="H15" s="52"/>
      <c r="K15" s="166"/>
    </row>
    <row r="16" spans="1:11" ht="15" customHeight="1" thickBot="1">
      <c r="A16" s="14"/>
      <c r="B16" s="16" t="s">
        <v>20</v>
      </c>
      <c r="C16" s="125"/>
      <c r="D16" s="125"/>
      <c r="E16" s="125"/>
      <c r="F16" s="125"/>
      <c r="G16" s="125"/>
      <c r="H16" s="125"/>
      <c r="K16" s="182"/>
    </row>
    <row r="17" spans="1:11" ht="15" customHeight="1" thickBot="1">
      <c r="A17" s="14"/>
      <c r="B17" s="16" t="s">
        <v>18</v>
      </c>
      <c r="C17" s="136">
        <v>1</v>
      </c>
      <c r="D17" s="136">
        <v>1</v>
      </c>
      <c r="E17" s="136">
        <v>1</v>
      </c>
      <c r="F17" s="136">
        <v>1</v>
      </c>
      <c r="G17" s="136">
        <v>1</v>
      </c>
      <c r="H17" s="136">
        <v>1</v>
      </c>
      <c r="K17" s="183"/>
    </row>
    <row r="18" spans="1:11" ht="6" customHeight="1" thickBot="1">
      <c r="A18" s="14"/>
      <c r="B18" s="16"/>
      <c r="C18" s="124"/>
      <c r="D18" s="124"/>
      <c r="E18" s="124"/>
      <c r="F18" s="124"/>
      <c r="G18" s="124"/>
      <c r="H18" s="124"/>
      <c r="K18" s="167"/>
    </row>
    <row r="19" spans="1:11" ht="15" customHeight="1" thickBot="1">
      <c r="A19" s="14"/>
      <c r="B19" s="16" t="s">
        <v>21</v>
      </c>
      <c r="C19" s="125"/>
      <c r="D19" s="125"/>
      <c r="E19" s="125"/>
      <c r="F19" s="125"/>
      <c r="G19" s="125"/>
      <c r="H19" s="125"/>
      <c r="K19" s="182"/>
    </row>
    <row r="20" spans="1:11" ht="15" customHeight="1" thickBot="1">
      <c r="A20" s="14"/>
      <c r="B20" s="16" t="s">
        <v>18</v>
      </c>
      <c r="C20" s="136">
        <v>1</v>
      </c>
      <c r="D20" s="136">
        <v>1</v>
      </c>
      <c r="E20" s="136">
        <v>1</v>
      </c>
      <c r="F20" s="136">
        <v>1</v>
      </c>
      <c r="G20" s="136">
        <v>1</v>
      </c>
      <c r="H20" s="136">
        <v>1</v>
      </c>
      <c r="K20" s="183"/>
    </row>
    <row r="21" spans="1:11" ht="15" customHeight="1" thickBot="1">
      <c r="A21" s="11"/>
      <c r="B21" s="17"/>
      <c r="C21" s="17"/>
      <c r="D21" s="17"/>
      <c r="E21" s="17"/>
      <c r="F21" s="17"/>
      <c r="G21" s="17"/>
      <c r="H21" s="17"/>
      <c r="K21" s="166"/>
    </row>
    <row r="22" spans="1:11" ht="15" customHeight="1">
      <c r="A22" s="14" t="s">
        <v>22</v>
      </c>
      <c r="B22" s="16"/>
      <c r="C22" s="125"/>
      <c r="D22" s="125"/>
      <c r="E22" s="125"/>
      <c r="F22" s="125"/>
      <c r="G22" s="125"/>
      <c r="H22" s="125"/>
      <c r="K22" s="168"/>
    </row>
    <row r="23" spans="1:11" ht="15" customHeight="1" thickBot="1">
      <c r="A23" s="11"/>
      <c r="B23" s="17"/>
      <c r="C23" s="17"/>
      <c r="D23" s="17"/>
      <c r="E23" s="17"/>
      <c r="F23" s="17"/>
      <c r="G23" s="17"/>
      <c r="H23" s="17"/>
      <c r="K23" s="166"/>
    </row>
    <row r="24" spans="1:11" ht="15" customHeight="1" thickBot="1">
      <c r="A24" s="14" t="s">
        <v>23</v>
      </c>
      <c r="B24" s="16"/>
      <c r="C24" s="125"/>
      <c r="D24" s="125"/>
      <c r="E24" s="125"/>
      <c r="F24" s="125"/>
      <c r="G24" s="125"/>
      <c r="H24" s="125"/>
      <c r="K24" s="168"/>
    </row>
    <row r="25" spans="1:11" ht="15" customHeight="1" thickBot="1">
      <c r="A25" s="11"/>
      <c r="B25" s="17"/>
      <c r="C25" s="17"/>
      <c r="D25" s="17"/>
      <c r="E25" s="17"/>
      <c r="F25" s="17"/>
      <c r="G25" s="17"/>
      <c r="H25" s="17"/>
      <c r="K25" s="166"/>
    </row>
    <row r="26" spans="1:11" ht="15" customHeight="1">
      <c r="A26" s="14" t="s">
        <v>24</v>
      </c>
      <c r="B26" s="16"/>
      <c r="C26" s="125"/>
      <c r="D26" s="125"/>
      <c r="E26" s="125"/>
      <c r="F26" s="125"/>
      <c r="G26" s="125"/>
      <c r="H26" s="125"/>
      <c r="K26" s="168"/>
    </row>
    <row r="27" spans="1:11" ht="15" customHeight="1" thickBot="1">
      <c r="A27" s="11"/>
      <c r="B27" s="17"/>
      <c r="C27" s="17"/>
      <c r="D27" s="17"/>
      <c r="E27" s="17"/>
      <c r="F27" s="17"/>
      <c r="G27" s="17"/>
      <c r="H27" s="17"/>
      <c r="K27" s="166"/>
    </row>
    <row r="28" spans="1:11" ht="15" customHeight="1" thickBot="1">
      <c r="A28" s="14" t="s">
        <v>25</v>
      </c>
      <c r="B28" s="16"/>
      <c r="C28" s="125"/>
      <c r="D28" s="125"/>
      <c r="E28" s="125"/>
      <c r="F28" s="125"/>
      <c r="G28" s="125"/>
      <c r="H28" s="125"/>
      <c r="K28" s="168"/>
    </row>
    <row r="29" spans="1:11" ht="15" customHeight="1" thickBot="1">
      <c r="A29" s="11"/>
      <c r="B29" s="17"/>
      <c r="C29" s="17"/>
      <c r="D29" s="17"/>
      <c r="E29" s="17"/>
      <c r="F29" s="17"/>
      <c r="G29" s="17"/>
      <c r="H29" s="17"/>
      <c r="K29" s="166"/>
    </row>
    <row r="30" spans="1:11" ht="15" customHeight="1" thickBot="1">
      <c r="A30" s="14" t="s">
        <v>26</v>
      </c>
      <c r="B30" s="16" t="s">
        <v>27</v>
      </c>
      <c r="C30" s="125"/>
      <c r="D30" s="125"/>
      <c r="E30" s="125"/>
      <c r="F30" s="125"/>
      <c r="G30" s="125"/>
      <c r="H30" s="125"/>
      <c r="K30" s="182"/>
    </row>
    <row r="31" spans="1:11" ht="15" customHeight="1" thickBot="1">
      <c r="A31" s="14"/>
      <c r="B31" s="16" t="s">
        <v>18</v>
      </c>
      <c r="C31" s="136">
        <v>1</v>
      </c>
      <c r="D31" s="136">
        <v>1</v>
      </c>
      <c r="E31" s="136">
        <v>1</v>
      </c>
      <c r="F31" s="136">
        <v>1</v>
      </c>
      <c r="G31" s="136">
        <v>1</v>
      </c>
      <c r="H31" s="136">
        <v>1</v>
      </c>
      <c r="K31" s="183"/>
    </row>
    <row r="32" spans="1:11" ht="15" customHeight="1" thickBot="1">
      <c r="A32" s="14"/>
      <c r="B32" s="16" t="s">
        <v>28</v>
      </c>
      <c r="C32" s="125"/>
      <c r="D32" s="125"/>
      <c r="E32" s="125"/>
      <c r="F32" s="125"/>
      <c r="G32" s="125"/>
      <c r="H32" s="125"/>
      <c r="K32" s="184"/>
    </row>
    <row r="33" spans="1:11" ht="15" customHeight="1" thickBot="1">
      <c r="A33" s="14"/>
      <c r="B33" s="16" t="s">
        <v>18</v>
      </c>
      <c r="C33" s="136">
        <v>1</v>
      </c>
      <c r="D33" s="136">
        <v>1</v>
      </c>
      <c r="E33" s="136">
        <v>1</v>
      </c>
      <c r="F33" s="136">
        <v>1</v>
      </c>
      <c r="G33" s="136">
        <v>1</v>
      </c>
      <c r="H33" s="136">
        <v>1</v>
      </c>
      <c r="K33" s="185"/>
    </row>
    <row r="34" spans="1:11" ht="15" customHeight="1" thickBot="1">
      <c r="A34" s="14"/>
      <c r="B34" s="16" t="s">
        <v>29</v>
      </c>
      <c r="C34" s="125">
        <v>0</v>
      </c>
      <c r="D34" s="125"/>
      <c r="E34" s="125"/>
      <c r="F34" s="125"/>
      <c r="G34" s="125"/>
      <c r="H34" s="125"/>
      <c r="K34" s="182"/>
    </row>
    <row r="35" spans="1:11" ht="15" customHeight="1" thickBot="1">
      <c r="A35" s="14"/>
      <c r="B35" s="16" t="s">
        <v>18</v>
      </c>
      <c r="C35" s="136">
        <v>1</v>
      </c>
      <c r="D35" s="136">
        <v>1</v>
      </c>
      <c r="E35" s="136">
        <v>1</v>
      </c>
      <c r="F35" s="136">
        <v>1</v>
      </c>
      <c r="G35" s="136">
        <v>1</v>
      </c>
      <c r="H35" s="136">
        <v>1</v>
      </c>
      <c r="K35" s="183"/>
    </row>
    <row r="36" spans="1:11" ht="15" customHeight="1">
      <c r="A36" s="6"/>
      <c r="K36" s="169"/>
    </row>
    <row r="37" spans="1:11" ht="29.25" customHeight="1">
      <c r="A37" s="71" t="s">
        <v>15</v>
      </c>
      <c r="B37" s="72"/>
      <c r="C37" s="70" t="s">
        <v>8</v>
      </c>
      <c r="D37" s="12" t="s">
        <v>9</v>
      </c>
      <c r="E37" s="12" t="s">
        <v>10</v>
      </c>
      <c r="F37" s="12" t="s">
        <v>11</v>
      </c>
      <c r="G37" s="12" t="s">
        <v>12</v>
      </c>
      <c r="H37" s="12" t="s">
        <v>13</v>
      </c>
      <c r="I37" s="73" t="s">
        <v>30</v>
      </c>
      <c r="J37" s="62"/>
      <c r="K37" s="169"/>
    </row>
    <row r="38" spans="1:11" ht="16" thickBot="1">
      <c r="A38" s="34" t="s">
        <v>31</v>
      </c>
      <c r="B38" s="53" t="s">
        <v>32</v>
      </c>
      <c r="C38" s="53"/>
      <c r="D38" s="189" t="s">
        <v>33</v>
      </c>
      <c r="E38" s="189"/>
      <c r="F38" s="189"/>
      <c r="G38" s="189"/>
      <c r="H38" s="189"/>
      <c r="I38" s="36"/>
      <c r="J38" s="11"/>
      <c r="K38" s="169"/>
    </row>
    <row r="39" spans="1:11" s="4" customFormat="1" ht="14.5" thickBot="1">
      <c r="A39" s="162" t="s">
        <v>34</v>
      </c>
      <c r="B39" s="135"/>
      <c r="C39" s="37">
        <f t="shared" ref="C39:H39" si="0">C10*C11*$B39*(1+$B$84)</f>
        <v>0</v>
      </c>
      <c r="D39" s="37">
        <f t="shared" si="0"/>
        <v>0</v>
      </c>
      <c r="E39" s="37">
        <f>E10*E11*$B39*(1+$B$84)</f>
        <v>0</v>
      </c>
      <c r="F39" s="37">
        <f t="shared" si="0"/>
        <v>0</v>
      </c>
      <c r="G39" s="37">
        <f t="shared" si="0"/>
        <v>0</v>
      </c>
      <c r="H39" s="37">
        <f t="shared" si="0"/>
        <v>0</v>
      </c>
      <c r="I39" s="38">
        <f t="shared" ref="I39:I44" si="1">SUM(C39:H39)</f>
        <v>0</v>
      </c>
      <c r="J39" s="59"/>
      <c r="K39" s="168"/>
    </row>
    <row r="40" spans="1:11" s="4" customFormat="1" ht="14">
      <c r="A40" s="162" t="s">
        <v>35</v>
      </c>
      <c r="B40" s="135"/>
      <c r="C40" s="37">
        <f t="shared" ref="C40:H40" si="2">C13*C14*$B40*(1+$B$84)</f>
        <v>0</v>
      </c>
      <c r="D40" s="37">
        <f t="shared" si="2"/>
        <v>0</v>
      </c>
      <c r="E40" s="37">
        <f t="shared" si="2"/>
        <v>0</v>
      </c>
      <c r="F40" s="37">
        <f t="shared" si="2"/>
        <v>0</v>
      </c>
      <c r="G40" s="37">
        <f t="shared" si="2"/>
        <v>0</v>
      </c>
      <c r="H40" s="37">
        <f t="shared" si="2"/>
        <v>0</v>
      </c>
      <c r="I40" s="38">
        <f t="shared" si="1"/>
        <v>0</v>
      </c>
      <c r="J40" s="59"/>
      <c r="K40" s="168"/>
    </row>
    <row r="41" spans="1:11" s="4" customFormat="1" ht="14.5" thickBot="1">
      <c r="A41" s="50" t="s">
        <v>36</v>
      </c>
      <c r="B41" s="135"/>
      <c r="C41" s="37">
        <f t="shared" ref="C41:H41" si="3">C16*C17*$B41*(1+$B$84)</f>
        <v>0</v>
      </c>
      <c r="D41" s="37">
        <f t="shared" si="3"/>
        <v>0</v>
      </c>
      <c r="E41" s="37">
        <f t="shared" si="3"/>
        <v>0</v>
      </c>
      <c r="F41" s="37">
        <f t="shared" si="3"/>
        <v>0</v>
      </c>
      <c r="G41" s="37">
        <f t="shared" si="3"/>
        <v>0</v>
      </c>
      <c r="H41" s="37">
        <f t="shared" si="3"/>
        <v>0</v>
      </c>
      <c r="I41" s="38">
        <f>SUM(C41:H41)</f>
        <v>0</v>
      </c>
      <c r="J41" s="59"/>
      <c r="K41" s="168"/>
    </row>
    <row r="42" spans="1:11" s="4" customFormat="1" ht="14.5" thickBot="1">
      <c r="A42" s="50" t="s">
        <v>21</v>
      </c>
      <c r="B42" s="135"/>
      <c r="C42" s="37">
        <f t="shared" ref="C42:H42" si="4">C19*C20*$B42*(1+$B$84)</f>
        <v>0</v>
      </c>
      <c r="D42" s="37">
        <f t="shared" si="4"/>
        <v>0</v>
      </c>
      <c r="E42" s="37">
        <f t="shared" si="4"/>
        <v>0</v>
      </c>
      <c r="F42" s="37">
        <f t="shared" si="4"/>
        <v>0</v>
      </c>
      <c r="G42" s="37">
        <f t="shared" si="4"/>
        <v>0</v>
      </c>
      <c r="H42" s="37">
        <f t="shared" si="4"/>
        <v>0</v>
      </c>
      <c r="I42" s="38">
        <f t="shared" si="1"/>
        <v>0</v>
      </c>
      <c r="J42" s="59"/>
      <c r="K42" s="168"/>
    </row>
    <row r="43" spans="1:11" s="4" customFormat="1" ht="14.5" thickBot="1">
      <c r="A43" s="15"/>
      <c r="B43" s="48"/>
      <c r="C43" s="39"/>
      <c r="D43" s="39"/>
      <c r="E43" s="39"/>
      <c r="F43" s="39"/>
      <c r="G43" s="39"/>
      <c r="H43" s="39"/>
      <c r="I43" s="39"/>
      <c r="J43" s="59"/>
      <c r="K43" s="170"/>
    </row>
    <row r="44" spans="1:11" s="4" customFormat="1" ht="14.5" thickBot="1">
      <c r="A44" s="50" t="s">
        <v>37</v>
      </c>
      <c r="B44" s="47">
        <v>12500</v>
      </c>
      <c r="C44" s="37">
        <f t="shared" ref="C44:H44" si="5">$B$44*C22</f>
        <v>0</v>
      </c>
      <c r="D44" s="37">
        <f t="shared" si="5"/>
        <v>0</v>
      </c>
      <c r="E44" s="37">
        <f t="shared" si="5"/>
        <v>0</v>
      </c>
      <c r="F44" s="37">
        <f t="shared" si="5"/>
        <v>0</v>
      </c>
      <c r="G44" s="37">
        <f t="shared" si="5"/>
        <v>0</v>
      </c>
      <c r="H44" s="37">
        <f t="shared" si="5"/>
        <v>0</v>
      </c>
      <c r="I44" s="38">
        <f t="shared" si="1"/>
        <v>0</v>
      </c>
      <c r="J44" s="59"/>
      <c r="K44" s="168"/>
    </row>
    <row r="45" spans="1:11" s="4" customFormat="1" ht="14.5" thickBot="1">
      <c r="A45" s="15"/>
      <c r="B45" s="48"/>
      <c r="C45" s="39"/>
      <c r="D45" s="39"/>
      <c r="E45" s="39"/>
      <c r="F45" s="39"/>
      <c r="G45" s="39"/>
      <c r="H45" s="39"/>
      <c r="I45" s="39"/>
      <c r="J45" s="59"/>
      <c r="K45" s="170"/>
    </row>
    <row r="46" spans="1:11" s="4" customFormat="1" ht="14.5" thickBot="1">
      <c r="A46" s="162" t="s">
        <v>38</v>
      </c>
      <c r="B46" s="135"/>
      <c r="C46" s="37">
        <f t="shared" ref="C46:H46" si="6">C24*$B46*(1+$B$84)</f>
        <v>0</v>
      </c>
      <c r="D46" s="37">
        <f t="shared" si="6"/>
        <v>0</v>
      </c>
      <c r="E46" s="37">
        <f t="shared" si="6"/>
        <v>0</v>
      </c>
      <c r="F46" s="37">
        <f t="shared" si="6"/>
        <v>0</v>
      </c>
      <c r="G46" s="37">
        <f t="shared" si="6"/>
        <v>0</v>
      </c>
      <c r="H46" s="37">
        <f t="shared" si="6"/>
        <v>0</v>
      </c>
      <c r="I46" s="38">
        <f>SUM(C46:H46)</f>
        <v>0</v>
      </c>
      <c r="J46" s="59"/>
      <c r="K46" s="170"/>
    </row>
    <row r="47" spans="1:11" s="4" customFormat="1" ht="14.5" thickBot="1">
      <c r="A47" s="163"/>
      <c r="B47" s="74"/>
      <c r="C47" s="39"/>
      <c r="D47" s="39"/>
      <c r="E47" s="39"/>
      <c r="F47" s="39"/>
      <c r="G47" s="39"/>
      <c r="H47" s="39"/>
      <c r="I47" s="39"/>
      <c r="J47" s="59"/>
      <c r="K47" s="170"/>
    </row>
    <row r="48" spans="1:11" s="4" customFormat="1" ht="14.5" thickBot="1">
      <c r="A48" s="162" t="s">
        <v>39</v>
      </c>
      <c r="B48" s="47">
        <f>B44</f>
        <v>12500</v>
      </c>
      <c r="C48" s="37">
        <f t="shared" ref="C48:H48" si="7">C26*$B48</f>
        <v>0</v>
      </c>
      <c r="D48" s="37">
        <f t="shared" si="7"/>
        <v>0</v>
      </c>
      <c r="E48" s="37">
        <f t="shared" si="7"/>
        <v>0</v>
      </c>
      <c r="F48" s="37">
        <f t="shared" si="7"/>
        <v>0</v>
      </c>
      <c r="G48" s="37">
        <f t="shared" si="7"/>
        <v>0</v>
      </c>
      <c r="H48" s="37">
        <f t="shared" si="7"/>
        <v>0</v>
      </c>
      <c r="I48" s="38">
        <f>SUM(C48:H48)</f>
        <v>0</v>
      </c>
      <c r="J48" s="59"/>
      <c r="K48" s="170"/>
    </row>
    <row r="49" spans="1:11" s="4" customFormat="1" ht="14.5" thickBot="1">
      <c r="A49" s="163"/>
      <c r="B49" s="48"/>
      <c r="C49" s="39"/>
      <c r="D49" s="39"/>
      <c r="E49" s="39"/>
      <c r="F49" s="39"/>
      <c r="G49" s="39"/>
      <c r="H49" s="39"/>
      <c r="I49" s="39"/>
      <c r="J49" s="59"/>
      <c r="K49" s="170"/>
    </row>
    <row r="50" spans="1:11" s="4" customFormat="1" ht="14.5" thickBot="1">
      <c r="A50" s="162" t="s">
        <v>40</v>
      </c>
      <c r="B50" s="161">
        <v>29</v>
      </c>
      <c r="C50" s="37">
        <f t="shared" ref="C50:H50" si="8">C28*$B50</f>
        <v>0</v>
      </c>
      <c r="D50" s="37">
        <f t="shared" si="8"/>
        <v>0</v>
      </c>
      <c r="E50" s="37">
        <f t="shared" si="8"/>
        <v>0</v>
      </c>
      <c r="F50" s="37">
        <f t="shared" si="8"/>
        <v>0</v>
      </c>
      <c r="G50" s="37">
        <f t="shared" si="8"/>
        <v>0</v>
      </c>
      <c r="H50" s="37">
        <f t="shared" si="8"/>
        <v>0</v>
      </c>
      <c r="I50" s="38">
        <f>SUM(C50:H50)</f>
        <v>0</v>
      </c>
      <c r="J50" s="59"/>
      <c r="K50" s="170"/>
    </row>
    <row r="51" spans="1:11" s="4" customFormat="1" ht="14.5" thickBot="1">
      <c r="A51" s="50"/>
      <c r="B51" s="63"/>
      <c r="C51" s="39"/>
      <c r="D51" s="39"/>
      <c r="E51" s="39"/>
      <c r="F51" s="39"/>
      <c r="G51" s="39"/>
      <c r="H51" s="39"/>
      <c r="I51" s="39"/>
      <c r="J51" s="59"/>
      <c r="K51" s="170"/>
    </row>
    <row r="52" spans="1:11" s="4" customFormat="1" ht="14.5" thickBot="1">
      <c r="A52" s="50" t="s">
        <v>41</v>
      </c>
      <c r="B52" s="63"/>
      <c r="C52" s="134">
        <v>0</v>
      </c>
      <c r="D52" s="134">
        <v>0</v>
      </c>
      <c r="E52" s="134">
        <v>0</v>
      </c>
      <c r="F52" s="134">
        <v>0</v>
      </c>
      <c r="G52" s="134">
        <v>0</v>
      </c>
      <c r="H52" s="134">
        <v>0</v>
      </c>
      <c r="I52" s="38">
        <f>SUM(C52:H52)</f>
        <v>0</v>
      </c>
      <c r="J52" s="59"/>
      <c r="K52" s="168"/>
    </row>
    <row r="53" spans="1:11" s="4" customFormat="1" ht="14.5" thickBot="1">
      <c r="A53" s="15"/>
      <c r="B53" s="63"/>
      <c r="C53" s="39"/>
      <c r="D53" s="39"/>
      <c r="E53" s="39"/>
      <c r="F53" s="39"/>
      <c r="G53" s="39"/>
      <c r="H53" s="40"/>
      <c r="I53" s="39"/>
      <c r="J53" s="59"/>
      <c r="K53" s="170"/>
    </row>
    <row r="54" spans="1:11" s="4" customFormat="1" ht="14.5" thickBot="1">
      <c r="A54" s="50" t="s">
        <v>42</v>
      </c>
      <c r="B54" s="63"/>
      <c r="C54" s="134">
        <v>0</v>
      </c>
      <c r="D54" s="134">
        <v>0</v>
      </c>
      <c r="E54" s="134">
        <f>D54</f>
        <v>0</v>
      </c>
      <c r="F54" s="134">
        <f>E54</f>
        <v>0</v>
      </c>
      <c r="G54" s="134">
        <f>F54</f>
        <v>0</v>
      </c>
      <c r="H54" s="134">
        <f>G54</f>
        <v>0</v>
      </c>
      <c r="I54" s="38">
        <f>SUM(C54:H54)</f>
        <v>0</v>
      </c>
      <c r="J54" s="59"/>
      <c r="K54" s="168"/>
    </row>
    <row r="55" spans="1:11" s="4" customFormat="1" ht="14">
      <c r="A55" s="15"/>
      <c r="B55" s="63"/>
      <c r="C55" s="39"/>
      <c r="D55" s="39"/>
      <c r="E55" s="39"/>
      <c r="F55" s="39"/>
      <c r="G55" s="39"/>
      <c r="H55" s="40"/>
      <c r="I55" s="39"/>
      <c r="J55" s="59"/>
      <c r="K55" s="170"/>
    </row>
    <row r="56" spans="1:11" ht="16" thickBot="1">
      <c r="A56" s="34" t="s">
        <v>43</v>
      </c>
      <c r="B56" s="41"/>
      <c r="C56" s="41"/>
      <c r="D56" s="41"/>
      <c r="E56" s="41"/>
      <c r="F56" s="41"/>
      <c r="G56" s="41"/>
      <c r="H56" s="41"/>
      <c r="I56" s="41"/>
      <c r="J56" s="60"/>
      <c r="K56" s="169"/>
    </row>
    <row r="57" spans="1:11" s="4" customFormat="1" ht="16" thickBot="1">
      <c r="A57" s="118" t="str">
        <f>+B30</f>
        <v>Director</v>
      </c>
      <c r="B57" s="132"/>
      <c r="C57" s="37">
        <f t="shared" ref="C57:H57" si="9">C30*C31*$B57*(1+$B$84)</f>
        <v>0</v>
      </c>
      <c r="D57" s="37">
        <f t="shared" si="9"/>
        <v>0</v>
      </c>
      <c r="E57" s="37">
        <f t="shared" si="9"/>
        <v>0</v>
      </c>
      <c r="F57" s="37">
        <f t="shared" si="9"/>
        <v>0</v>
      </c>
      <c r="G57" s="37">
        <f t="shared" si="9"/>
        <v>0</v>
      </c>
      <c r="H57" s="37">
        <f t="shared" si="9"/>
        <v>0</v>
      </c>
      <c r="I57" s="38">
        <f>SUM(C57:H57)</f>
        <v>0</v>
      </c>
      <c r="J57" s="59"/>
      <c r="K57" s="168"/>
    </row>
    <row r="58" spans="1:11" s="4" customFormat="1" ht="16" thickBot="1">
      <c r="A58" s="164" t="str">
        <f>+B32</f>
        <v>Office support</v>
      </c>
      <c r="B58" s="132"/>
      <c r="C58" s="37">
        <f t="shared" ref="C58:H58" si="10">C32*C33*$B58*(1+$B$84)</f>
        <v>0</v>
      </c>
      <c r="D58" s="37">
        <f t="shared" si="10"/>
        <v>0</v>
      </c>
      <c r="E58" s="37">
        <f t="shared" si="10"/>
        <v>0</v>
      </c>
      <c r="F58" s="37">
        <f t="shared" si="10"/>
        <v>0</v>
      </c>
      <c r="G58" s="37">
        <f t="shared" si="10"/>
        <v>0</v>
      </c>
      <c r="H58" s="37">
        <f t="shared" si="10"/>
        <v>0</v>
      </c>
      <c r="I58" s="38">
        <f>SUM(C58:H58)</f>
        <v>0</v>
      </c>
      <c r="J58" s="59"/>
      <c r="K58" s="168"/>
    </row>
    <row r="59" spans="1:11" s="4" customFormat="1" ht="16" thickBot="1">
      <c r="A59" s="164" t="str">
        <f>+B34</f>
        <v>Professional</v>
      </c>
      <c r="B59" s="132"/>
      <c r="C59" s="37">
        <f t="shared" ref="C59:H59" si="11">C34*C35*$B59*(1+$B$84)</f>
        <v>0</v>
      </c>
      <c r="D59" s="37">
        <f t="shared" si="11"/>
        <v>0</v>
      </c>
      <c r="E59" s="37">
        <f t="shared" si="11"/>
        <v>0</v>
      </c>
      <c r="F59" s="37">
        <f t="shared" si="11"/>
        <v>0</v>
      </c>
      <c r="G59" s="37">
        <f t="shared" si="11"/>
        <v>0</v>
      </c>
      <c r="H59" s="37">
        <f t="shared" si="11"/>
        <v>0</v>
      </c>
      <c r="I59" s="38">
        <f>SUM(C59:H59)</f>
        <v>0</v>
      </c>
      <c r="J59" s="59"/>
      <c r="K59" s="168"/>
    </row>
    <row r="60" spans="1:11" s="4" customFormat="1">
      <c r="A60" s="63"/>
      <c r="B60" s="64"/>
      <c r="C60" s="59"/>
      <c r="D60" s="59"/>
      <c r="E60" s="59"/>
      <c r="F60" s="59"/>
      <c r="G60" s="59"/>
      <c r="H60" s="59"/>
      <c r="I60" s="59"/>
      <c r="J60" s="59"/>
      <c r="K60" s="170"/>
    </row>
    <row r="61" spans="1:11">
      <c r="A61" s="99" t="s">
        <v>44</v>
      </c>
      <c r="B61" s="102"/>
      <c r="C61" s="101">
        <f t="shared" ref="C61:H61" si="12">C57+C50+C48+C41+C40+C39+C52+C58+C59+C42+C44+C46+C54</f>
        <v>0</v>
      </c>
      <c r="D61" s="101">
        <f t="shared" si="12"/>
        <v>0</v>
      </c>
      <c r="E61" s="101">
        <f t="shared" si="12"/>
        <v>0</v>
      </c>
      <c r="F61" s="101">
        <f t="shared" si="12"/>
        <v>0</v>
      </c>
      <c r="G61" s="101">
        <f t="shared" si="12"/>
        <v>0</v>
      </c>
      <c r="H61" s="101">
        <f t="shared" si="12"/>
        <v>0</v>
      </c>
      <c r="I61" s="66">
        <f>SUM(C61:H61)</f>
        <v>0</v>
      </c>
      <c r="J61" s="61"/>
      <c r="K61" s="169"/>
    </row>
    <row r="62" spans="1:11">
      <c r="A62" s="29" t="s">
        <v>45</v>
      </c>
      <c r="B62" s="30"/>
      <c r="C62" s="30"/>
      <c r="D62" s="30"/>
      <c r="E62" s="30"/>
      <c r="F62" s="30"/>
      <c r="G62" s="30"/>
      <c r="H62" s="31"/>
      <c r="I62" s="31"/>
      <c r="J62" s="5"/>
      <c r="K62" s="169"/>
    </row>
    <row r="63" spans="1:11" ht="16" thickBot="1">
      <c r="A63" s="34" t="s">
        <v>46</v>
      </c>
      <c r="B63" s="53"/>
      <c r="C63" s="53"/>
      <c r="D63" s="189"/>
      <c r="E63" s="189"/>
      <c r="F63" s="189"/>
      <c r="G63" s="189"/>
      <c r="H63" s="189"/>
      <c r="I63" s="36"/>
      <c r="J63" s="5"/>
      <c r="K63" s="169"/>
    </row>
    <row r="64" spans="1:11" ht="16" thickBot="1">
      <c r="A64" s="50" t="s">
        <v>47</v>
      </c>
      <c r="B64" s="63"/>
      <c r="C64" s="132"/>
      <c r="D64" s="132"/>
      <c r="E64" s="132"/>
      <c r="F64" s="132"/>
      <c r="G64" s="132"/>
      <c r="H64" s="132"/>
      <c r="I64" s="38">
        <f>SUM(C64:H64)</f>
        <v>0</v>
      </c>
      <c r="J64" s="5"/>
      <c r="K64" s="168"/>
    </row>
    <row r="65" spans="1:11">
      <c r="A65" s="50" t="s">
        <v>48</v>
      </c>
      <c r="B65" s="63"/>
      <c r="C65" s="132"/>
      <c r="D65" s="132"/>
      <c r="E65" s="132"/>
      <c r="F65" s="132"/>
      <c r="G65" s="132"/>
      <c r="H65" s="132"/>
      <c r="I65" s="38">
        <f>SUM(C65:H65)</f>
        <v>0</v>
      </c>
      <c r="J65" s="5"/>
      <c r="K65" s="179"/>
    </row>
    <row r="66" spans="1:11" ht="6" customHeight="1" thickBot="1">
      <c r="A66" s="63"/>
      <c r="B66" s="63"/>
      <c r="C66" s="133"/>
      <c r="D66" s="133"/>
      <c r="E66" s="133"/>
      <c r="F66" s="133"/>
      <c r="G66" s="133"/>
      <c r="H66" s="133"/>
      <c r="I66" s="39"/>
      <c r="J66" s="5"/>
      <c r="K66" s="169"/>
    </row>
    <row r="67" spans="1:11" ht="16" hidden="1" thickBot="1">
      <c r="A67" s="50" t="s">
        <v>49</v>
      </c>
      <c r="B67" s="63"/>
      <c r="C67" s="132"/>
      <c r="D67" s="132"/>
      <c r="E67" s="132"/>
      <c r="F67" s="132"/>
      <c r="G67" s="132"/>
      <c r="H67" s="132"/>
      <c r="I67" s="38">
        <f t="shared" ref="I67:I78" si="13">SUM(C67:H67)</f>
        <v>0</v>
      </c>
      <c r="J67" s="5"/>
      <c r="K67" s="168"/>
    </row>
    <row r="68" spans="1:11" ht="16" hidden="1" thickBot="1">
      <c r="A68" s="50" t="s">
        <v>50</v>
      </c>
      <c r="B68" s="63"/>
      <c r="C68" s="132"/>
      <c r="D68" s="132"/>
      <c r="E68" s="132"/>
      <c r="F68" s="132"/>
      <c r="G68" s="132"/>
      <c r="H68" s="132"/>
      <c r="I68" s="38">
        <f t="shared" si="13"/>
        <v>0</v>
      </c>
      <c r="J68" s="5"/>
      <c r="K68" s="168"/>
    </row>
    <row r="69" spans="1:11" ht="16" hidden="1" thickBot="1">
      <c r="A69" s="50" t="s">
        <v>51</v>
      </c>
      <c r="B69" s="63"/>
      <c r="C69" s="132"/>
      <c r="D69" s="132"/>
      <c r="E69" s="132"/>
      <c r="F69" s="132"/>
      <c r="G69" s="132"/>
      <c r="H69" s="132"/>
      <c r="I69" s="38">
        <f t="shared" si="13"/>
        <v>0</v>
      </c>
      <c r="J69" s="5"/>
      <c r="K69" s="168"/>
    </row>
    <row r="70" spans="1:11" ht="16" hidden="1" thickBot="1">
      <c r="A70" s="50" t="s">
        <v>52</v>
      </c>
      <c r="B70" s="63"/>
      <c r="C70" s="132"/>
      <c r="D70" s="132"/>
      <c r="E70" s="132"/>
      <c r="F70" s="132"/>
      <c r="G70" s="132"/>
      <c r="H70" s="132"/>
      <c r="I70" s="38">
        <f t="shared" si="13"/>
        <v>0</v>
      </c>
      <c r="J70" s="5"/>
      <c r="K70" s="168"/>
    </row>
    <row r="71" spans="1:11" ht="16" hidden="1" thickBot="1">
      <c r="A71" s="50" t="s">
        <v>53</v>
      </c>
      <c r="B71" s="63"/>
      <c r="C71" s="132"/>
      <c r="D71" s="132"/>
      <c r="E71" s="132"/>
      <c r="F71" s="132"/>
      <c r="G71" s="132"/>
      <c r="H71" s="132"/>
      <c r="I71" s="38">
        <f t="shared" si="13"/>
        <v>0</v>
      </c>
      <c r="J71" s="5"/>
      <c r="K71" s="168"/>
    </row>
    <row r="72" spans="1:11" ht="16" hidden="1" thickBot="1">
      <c r="A72" s="50" t="s">
        <v>54</v>
      </c>
      <c r="B72" s="63"/>
      <c r="C72" s="132"/>
      <c r="D72" s="132"/>
      <c r="E72" s="132"/>
      <c r="F72" s="132"/>
      <c r="G72" s="132"/>
      <c r="H72" s="132"/>
      <c r="I72" s="38">
        <f t="shared" si="13"/>
        <v>0</v>
      </c>
      <c r="J72" s="5"/>
      <c r="K72" s="168"/>
    </row>
    <row r="73" spans="1:11" ht="16" hidden="1" thickBot="1">
      <c r="A73" s="50" t="s">
        <v>55</v>
      </c>
      <c r="B73" s="63"/>
      <c r="C73" s="132"/>
      <c r="D73" s="132"/>
      <c r="E73" s="132"/>
      <c r="F73" s="132"/>
      <c r="G73" s="132"/>
      <c r="H73" s="132"/>
      <c r="I73" s="38">
        <f t="shared" si="13"/>
        <v>0</v>
      </c>
      <c r="J73" s="5"/>
      <c r="K73" s="168"/>
    </row>
    <row r="74" spans="1:11" ht="16" thickBot="1">
      <c r="A74" s="162" t="s">
        <v>56</v>
      </c>
      <c r="B74" s="63"/>
      <c r="C74" s="132"/>
      <c r="D74" s="132"/>
      <c r="E74" s="132"/>
      <c r="F74" s="132"/>
      <c r="G74" s="132"/>
      <c r="H74" s="132"/>
      <c r="I74" s="38">
        <f>SUM(C74:H74)</f>
        <v>0</v>
      </c>
      <c r="J74" s="5"/>
      <c r="K74" s="168"/>
    </row>
    <row r="75" spans="1:11" ht="16" thickBot="1">
      <c r="A75" s="162" t="s">
        <v>57</v>
      </c>
      <c r="B75" s="63"/>
      <c r="C75" s="132"/>
      <c r="D75" s="132"/>
      <c r="E75" s="132"/>
      <c r="F75" s="132"/>
      <c r="G75" s="132"/>
      <c r="H75" s="132"/>
      <c r="I75" s="38">
        <f t="shared" si="13"/>
        <v>0</v>
      </c>
      <c r="J75" s="5"/>
      <c r="K75" s="168"/>
    </row>
    <row r="76" spans="1:11" ht="16" thickBot="1">
      <c r="A76" s="162" t="s">
        <v>58</v>
      </c>
      <c r="B76" s="63"/>
      <c r="C76" s="132"/>
      <c r="D76" s="132"/>
      <c r="E76" s="132"/>
      <c r="F76" s="132"/>
      <c r="G76" s="132"/>
      <c r="H76" s="132"/>
      <c r="I76" s="38">
        <f t="shared" si="13"/>
        <v>0</v>
      </c>
      <c r="J76" s="5"/>
      <c r="K76" s="168"/>
    </row>
    <row r="77" spans="1:11" ht="16" thickBot="1">
      <c r="A77" s="162" t="s">
        <v>59</v>
      </c>
      <c r="B77" s="63"/>
      <c r="C77" s="132"/>
      <c r="D77" s="132"/>
      <c r="E77" s="132"/>
      <c r="F77" s="132"/>
      <c r="G77" s="132"/>
      <c r="H77" s="132"/>
      <c r="I77" s="38">
        <f t="shared" si="13"/>
        <v>0</v>
      </c>
      <c r="J77" s="5"/>
      <c r="K77" s="168"/>
    </row>
    <row r="78" spans="1:11" ht="16" thickBot="1">
      <c r="A78" s="162" t="s">
        <v>60</v>
      </c>
      <c r="B78" s="63"/>
      <c r="C78" s="132"/>
      <c r="D78" s="132"/>
      <c r="E78" s="132"/>
      <c r="F78" s="132"/>
      <c r="G78" s="132"/>
      <c r="H78" s="132"/>
      <c r="I78" s="38">
        <f t="shared" si="13"/>
        <v>0</v>
      </c>
      <c r="J78" s="5"/>
      <c r="K78" s="168"/>
    </row>
    <row r="79" spans="1:11">
      <c r="A79" s="67"/>
      <c r="B79" s="67"/>
      <c r="C79" s="67"/>
      <c r="D79" s="64"/>
      <c r="E79" s="64"/>
      <c r="F79" s="64"/>
      <c r="G79" s="64"/>
      <c r="H79" s="64"/>
      <c r="I79" s="59"/>
      <c r="J79" s="5"/>
    </row>
    <row r="80" spans="1:11">
      <c r="A80" s="99" t="s">
        <v>61</v>
      </c>
      <c r="B80" s="102"/>
      <c r="C80" s="101">
        <f t="shared" ref="C80:H80" si="14">SUM(C64:C78)</f>
        <v>0</v>
      </c>
      <c r="D80" s="65">
        <f>SUM(D64:D78)</f>
        <v>0</v>
      </c>
      <c r="E80" s="65">
        <f t="shared" si="14"/>
        <v>0</v>
      </c>
      <c r="F80" s="65">
        <f t="shared" si="14"/>
        <v>0</v>
      </c>
      <c r="G80" s="65">
        <f t="shared" si="14"/>
        <v>0</v>
      </c>
      <c r="H80" s="65">
        <f t="shared" si="14"/>
        <v>0</v>
      </c>
      <c r="I80" s="66">
        <f>SUM(C80:H80)</f>
        <v>0</v>
      </c>
      <c r="J80" s="5"/>
    </row>
    <row r="81" spans="1:11">
      <c r="A81" s="33"/>
      <c r="B81" s="20"/>
      <c r="C81" s="20"/>
      <c r="D81" s="20"/>
      <c r="E81" s="20"/>
      <c r="F81" s="20"/>
      <c r="G81" s="20"/>
      <c r="H81" s="5"/>
      <c r="I81" s="5"/>
      <c r="J81" s="5"/>
    </row>
    <row r="82" spans="1:11" ht="16" thickBot="1">
      <c r="A82" s="32" t="s">
        <v>62</v>
      </c>
      <c r="B82" s="14"/>
      <c r="C82" s="44">
        <f t="shared" ref="C82:H82" si="15">C61+C80</f>
        <v>0</v>
      </c>
      <c r="D82" s="44">
        <f t="shared" si="15"/>
        <v>0</v>
      </c>
      <c r="E82" s="44">
        <f t="shared" si="15"/>
        <v>0</v>
      </c>
      <c r="F82" s="44">
        <f t="shared" si="15"/>
        <v>0</v>
      </c>
      <c r="G82" s="44">
        <f t="shared" si="15"/>
        <v>0</v>
      </c>
      <c r="H82" s="44">
        <f t="shared" si="15"/>
        <v>0</v>
      </c>
      <c r="I82" s="44">
        <f>SUM(C82:H82)</f>
        <v>0</v>
      </c>
      <c r="J82" s="60"/>
    </row>
    <row r="83" spans="1:11" s="4" customFormat="1" ht="15" thickTop="1" thickBot="1">
      <c r="A83" s="18"/>
      <c r="B83" s="19"/>
      <c r="C83" s="19"/>
      <c r="D83" s="19"/>
      <c r="E83" s="19"/>
      <c r="F83" s="19"/>
      <c r="G83" s="19"/>
      <c r="H83" s="188"/>
      <c r="I83" s="188"/>
      <c r="J83" s="55"/>
      <c r="K83" s="171"/>
    </row>
    <row r="84" spans="1:11" s="4" customFormat="1" ht="14.5" thickBot="1">
      <c r="A84" s="159" t="s">
        <v>63</v>
      </c>
      <c r="B84" s="160">
        <v>0.26300000000000001</v>
      </c>
      <c r="C84" s="3"/>
      <c r="D84" s="3"/>
      <c r="E84" s="3"/>
      <c r="F84" s="3"/>
      <c r="G84" s="3"/>
      <c r="H84" s="188"/>
      <c r="I84" s="188"/>
      <c r="J84" s="55"/>
      <c r="K84" s="171"/>
    </row>
    <row r="85" spans="1:11" s="4" customFormat="1" ht="14">
      <c r="A85" s="25"/>
      <c r="B85" s="19"/>
      <c r="C85" s="19"/>
      <c r="D85" s="19"/>
      <c r="E85" s="19"/>
      <c r="F85" s="19"/>
      <c r="G85" s="19"/>
      <c r="H85" s="188"/>
      <c r="I85" s="188"/>
      <c r="J85" s="55"/>
      <c r="K85" s="171"/>
    </row>
    <row r="86" spans="1:11" s="4" customFormat="1" ht="14">
      <c r="A86" s="18"/>
      <c r="B86" s="19"/>
      <c r="C86" s="19"/>
      <c r="D86" s="19"/>
      <c r="E86" s="19"/>
      <c r="F86" s="19"/>
      <c r="G86" s="19"/>
      <c r="H86" s="188"/>
      <c r="I86" s="188"/>
      <c r="J86" s="55"/>
      <c r="K86" s="171"/>
    </row>
    <row r="87" spans="1:11" s="4" customFormat="1" ht="14">
      <c r="A87" s="18"/>
      <c r="B87" s="3"/>
      <c r="C87" s="3"/>
      <c r="D87" s="3"/>
      <c r="E87" s="3"/>
      <c r="F87" s="3"/>
      <c r="G87" s="3"/>
      <c r="H87" s="188"/>
      <c r="I87" s="188"/>
      <c r="J87" s="55"/>
      <c r="K87" s="171"/>
    </row>
    <row r="88" spans="1:11" s="4" customFormat="1" ht="14">
      <c r="A88" s="25" t="s">
        <v>45</v>
      </c>
      <c r="B88" s="26"/>
      <c r="C88" s="26"/>
      <c r="D88" s="26"/>
      <c r="E88" s="26"/>
      <c r="F88" s="26"/>
      <c r="G88" s="26"/>
      <c r="H88" s="188"/>
      <c r="I88" s="188"/>
      <c r="J88" s="55"/>
      <c r="K88" s="171"/>
    </row>
    <row r="89" spans="1:11">
      <c r="A89" s="27"/>
      <c r="B89" s="20"/>
      <c r="C89" s="20"/>
      <c r="D89" s="20"/>
      <c r="E89" s="20"/>
      <c r="F89" s="20"/>
      <c r="G89" s="20"/>
      <c r="H89" s="186"/>
      <c r="I89" s="186"/>
      <c r="J89" s="5"/>
    </row>
    <row r="90" spans="1:11" ht="15.75" customHeight="1">
      <c r="A90" s="190"/>
      <c r="B90" s="190"/>
      <c r="C90" s="190"/>
      <c r="D90" s="190"/>
      <c r="E90" s="190"/>
      <c r="F90" s="190"/>
      <c r="G90" s="190"/>
      <c r="H90" s="190"/>
      <c r="I90" s="190"/>
      <c r="J90" s="56"/>
    </row>
    <row r="91" spans="1:11">
      <c r="A91" s="27"/>
      <c r="B91" s="20"/>
      <c r="C91" s="20"/>
      <c r="D91" s="20"/>
      <c r="E91" s="20"/>
      <c r="F91" s="20"/>
      <c r="G91" s="20"/>
      <c r="H91" s="186"/>
      <c r="I91" s="186"/>
      <c r="J91" s="5"/>
    </row>
    <row r="92" spans="1:11" ht="15" customHeight="1">
      <c r="A92" s="191"/>
      <c r="B92" s="191"/>
      <c r="C92" s="191"/>
      <c r="D92" s="191"/>
      <c r="E92" s="191"/>
      <c r="F92" s="191"/>
      <c r="G92" s="191"/>
      <c r="H92" s="191"/>
      <c r="I92" s="191"/>
      <c r="J92" s="57"/>
    </row>
    <row r="93" spans="1:11" s="4" customFormat="1">
      <c r="A93" s="28"/>
      <c r="B93" s="26"/>
      <c r="C93" s="26"/>
      <c r="D93" s="3"/>
      <c r="E93" s="3"/>
      <c r="F93" s="3"/>
      <c r="G93" s="3"/>
      <c r="H93" s="186"/>
      <c r="I93" s="186"/>
      <c r="J93" s="5"/>
      <c r="K93" s="171"/>
    </row>
    <row r="94" spans="1:11" s="4" customFormat="1">
      <c r="A94" s="28"/>
      <c r="B94" s="26"/>
      <c r="C94" s="26"/>
      <c r="D94" s="3"/>
      <c r="E94" s="3"/>
      <c r="F94" s="3"/>
      <c r="G94" s="3"/>
      <c r="H94" s="5"/>
      <c r="I94" s="5"/>
      <c r="J94" s="5"/>
      <c r="K94" s="171"/>
    </row>
    <row r="95" spans="1:11" s="4" customFormat="1">
      <c r="A95" s="28"/>
      <c r="B95" s="3"/>
      <c r="C95" s="3"/>
      <c r="D95" s="3"/>
      <c r="E95" s="3"/>
      <c r="F95" s="3"/>
      <c r="G95" s="3"/>
      <c r="H95" s="186"/>
      <c r="I95" s="186"/>
      <c r="J95" s="5"/>
      <c r="K95" s="171"/>
    </row>
    <row r="96" spans="1:11">
      <c r="A96" s="27"/>
      <c r="B96" s="20"/>
      <c r="C96" s="20"/>
      <c r="D96" s="20"/>
      <c r="E96" s="20"/>
      <c r="F96" s="20"/>
      <c r="G96" s="20"/>
      <c r="H96" s="186"/>
      <c r="I96" s="186"/>
      <c r="J96" s="5"/>
    </row>
    <row r="97" spans="1:11" ht="18">
      <c r="A97" s="21"/>
      <c r="B97" s="10"/>
      <c r="C97" s="10"/>
      <c r="D97" s="10"/>
      <c r="E97" s="10"/>
      <c r="F97" s="10"/>
      <c r="G97" s="10"/>
      <c r="H97" s="5"/>
      <c r="I97" s="5"/>
      <c r="J97" s="5"/>
    </row>
    <row r="98" spans="1:11">
      <c r="A98" s="22"/>
      <c r="B98" s="20"/>
      <c r="C98" s="20"/>
      <c r="H98" s="5"/>
      <c r="I98" s="5"/>
      <c r="J98" s="5"/>
    </row>
    <row r="99" spans="1:11" ht="15" customHeight="1">
      <c r="A99" s="187"/>
      <c r="B99" s="187"/>
      <c r="C99" s="69"/>
      <c r="H99"/>
      <c r="I99"/>
      <c r="J99"/>
      <c r="K99" s="172"/>
    </row>
    <row r="100" spans="1:11">
      <c r="A100" s="187"/>
      <c r="B100" s="187"/>
      <c r="C100" s="69"/>
      <c r="H100"/>
      <c r="I100"/>
      <c r="J100"/>
      <c r="K100" s="172"/>
    </row>
    <row r="101" spans="1:11">
      <c r="H101"/>
      <c r="I101"/>
      <c r="J101"/>
      <c r="K101" s="172"/>
    </row>
    <row r="102" spans="1:11" ht="15" customHeight="1">
      <c r="A102" s="187"/>
      <c r="B102" s="187"/>
      <c r="C102" s="69"/>
      <c r="H102"/>
      <c r="I102" s="23"/>
      <c r="J102" s="23"/>
      <c r="K102" s="172"/>
    </row>
    <row r="103" spans="1:11">
      <c r="A103" s="187"/>
      <c r="B103" s="187"/>
      <c r="C103" s="69"/>
      <c r="H103"/>
      <c r="I103"/>
      <c r="J103"/>
      <c r="K103" s="172"/>
    </row>
    <row r="104" spans="1:11" s="1" customFormat="1">
      <c r="K104" s="56"/>
    </row>
    <row r="105" spans="1:11" s="1" customFormat="1">
      <c r="K105" s="56"/>
    </row>
    <row r="106" spans="1:11" s="1" customFormat="1" ht="17.5">
      <c r="A106" s="24"/>
      <c r="F106" s="8"/>
      <c r="G106" s="8"/>
      <c r="K106" s="56"/>
    </row>
    <row r="107" spans="1:11" s="1" customFormat="1" ht="17.5">
      <c r="A107" s="24"/>
      <c r="F107" s="7"/>
      <c r="G107" s="7"/>
      <c r="K107" s="56"/>
    </row>
    <row r="108" spans="1:11" s="1" customFormat="1" ht="17.5">
      <c r="A108" s="24"/>
      <c r="F108" s="8"/>
      <c r="G108" s="8"/>
      <c r="K108" s="56"/>
    </row>
    <row r="109" spans="1:11" s="1" customFormat="1">
      <c r="K109" s="56"/>
    </row>
    <row r="110" spans="1:11" s="1" customFormat="1">
      <c r="K110" s="56"/>
    </row>
    <row r="111" spans="1:11" s="1" customFormat="1">
      <c r="K111" s="56"/>
    </row>
    <row r="112" spans="1:11" s="1" customFormat="1">
      <c r="K112" s="56"/>
    </row>
    <row r="113" spans="11:11" s="1" customFormat="1">
      <c r="K113" s="56"/>
    </row>
    <row r="114" spans="11:11" s="1" customFormat="1">
      <c r="K114" s="56"/>
    </row>
    <row r="115" spans="11:11" s="1" customFormat="1">
      <c r="K115" s="56"/>
    </row>
    <row r="116" spans="11:11" s="1" customFormat="1">
      <c r="K116" s="56"/>
    </row>
    <row r="117" spans="11:11" s="1" customFormat="1">
      <c r="K117" s="56"/>
    </row>
    <row r="118" spans="11:11" s="1" customFormat="1">
      <c r="K118" s="56"/>
    </row>
    <row r="119" spans="11:11" s="1" customFormat="1">
      <c r="K119" s="56"/>
    </row>
    <row r="120" spans="11:11" s="1" customFormat="1">
      <c r="K120" s="56"/>
    </row>
    <row r="121" spans="11:11" s="1" customFormat="1">
      <c r="K121" s="56"/>
    </row>
    <row r="122" spans="11:11" s="1" customFormat="1">
      <c r="K122" s="56"/>
    </row>
    <row r="123" spans="11:11" s="1" customFormat="1">
      <c r="K123" s="56"/>
    </row>
    <row r="124" spans="11:11" s="1" customFormat="1">
      <c r="K124" s="56"/>
    </row>
    <row r="125" spans="11:11" s="1" customFormat="1">
      <c r="K125" s="56"/>
    </row>
    <row r="126" spans="11:11" s="1" customFormat="1">
      <c r="K126" s="56"/>
    </row>
    <row r="127" spans="11:11" s="1" customFormat="1">
      <c r="K127" s="56"/>
    </row>
    <row r="128" spans="11:11" s="1" customFormat="1">
      <c r="K128" s="56"/>
    </row>
    <row r="129" spans="11:11" s="1" customFormat="1">
      <c r="K129" s="56"/>
    </row>
    <row r="130" spans="11:11" s="1" customFormat="1">
      <c r="K130" s="56"/>
    </row>
    <row r="131" spans="11:11" s="1" customFormat="1">
      <c r="K131" s="56"/>
    </row>
    <row r="132" spans="11:11" s="1" customFormat="1">
      <c r="K132" s="56"/>
    </row>
    <row r="133" spans="11:11" s="1" customFormat="1">
      <c r="K133" s="56"/>
    </row>
    <row r="134" spans="11:11" s="1" customFormat="1">
      <c r="K134" s="56"/>
    </row>
    <row r="135" spans="11:11" s="1" customFormat="1">
      <c r="K135" s="56"/>
    </row>
    <row r="136" spans="11:11" s="1" customFormat="1">
      <c r="K136" s="56"/>
    </row>
    <row r="137" spans="11:11" s="1" customFormat="1">
      <c r="K137" s="56"/>
    </row>
    <row r="138" spans="11:11" s="1" customFormat="1">
      <c r="K138" s="56"/>
    </row>
    <row r="139" spans="11:11" s="1" customFormat="1">
      <c r="K139" s="56"/>
    </row>
    <row r="140" spans="11:11" s="1" customFormat="1">
      <c r="K140" s="56"/>
    </row>
    <row r="141" spans="11:11" s="1" customFormat="1">
      <c r="K141" s="56"/>
    </row>
    <row r="142" spans="11:11" s="1" customFormat="1">
      <c r="K142" s="56"/>
    </row>
    <row r="143" spans="11:11" s="1" customFormat="1">
      <c r="K143" s="56"/>
    </row>
    <row r="144" spans="11:11" s="1" customFormat="1">
      <c r="K144" s="56"/>
    </row>
    <row r="145" spans="11:11" s="1" customFormat="1">
      <c r="K145" s="56"/>
    </row>
    <row r="146" spans="11:11" s="1" customFormat="1">
      <c r="K146" s="56"/>
    </row>
    <row r="147" spans="11:11" s="1" customFormat="1">
      <c r="K147" s="56"/>
    </row>
    <row r="148" spans="11:11" s="1" customFormat="1">
      <c r="K148" s="56"/>
    </row>
    <row r="149" spans="11:11" s="1" customFormat="1">
      <c r="K149" s="56"/>
    </row>
    <row r="150" spans="11:11" s="1" customFormat="1">
      <c r="K150" s="56"/>
    </row>
    <row r="151" spans="11:11" s="1" customFormat="1">
      <c r="K151" s="56"/>
    </row>
    <row r="152" spans="11:11" s="1" customFormat="1">
      <c r="K152" s="56"/>
    </row>
    <row r="153" spans="11:11" s="1" customFormat="1">
      <c r="K153" s="56"/>
    </row>
    <row r="154" spans="11:11" s="1" customFormat="1">
      <c r="K154" s="56"/>
    </row>
    <row r="155" spans="11:11" s="1" customFormat="1">
      <c r="K155" s="56"/>
    </row>
  </sheetData>
  <sheetProtection algorithmName="SHA-512" hashValue="f0JTfB6UE8fiGa1G/PALGpbnDU32g7Odxz8Go2sx4d0GP3GkqXAuxIvihaUYLORaxH2ePL44eZ4DRvnzbYkq5A==" saltValue="ouMXmjSd911w2o35pyMNHw==" spinCount="100000" sheet="1" objects="1" scenarios="1"/>
  <mergeCells count="24">
    <mergeCell ref="A102:B103"/>
    <mergeCell ref="D38:H38"/>
    <mergeCell ref="K10:K11"/>
    <mergeCell ref="K13:K14"/>
    <mergeCell ref="K16:K17"/>
    <mergeCell ref="K30:K31"/>
    <mergeCell ref="D63:H63"/>
    <mergeCell ref="H89:I89"/>
    <mergeCell ref="A90:I90"/>
    <mergeCell ref="H91:I91"/>
    <mergeCell ref="A92:I92"/>
    <mergeCell ref="H93:I93"/>
    <mergeCell ref="H95:I95"/>
    <mergeCell ref="H83:I83"/>
    <mergeCell ref="H84:I84"/>
    <mergeCell ref="H85:I85"/>
    <mergeCell ref="K19:K20"/>
    <mergeCell ref="K32:K33"/>
    <mergeCell ref="K34:K35"/>
    <mergeCell ref="H96:I96"/>
    <mergeCell ref="A99:B100"/>
    <mergeCell ref="H86:I86"/>
    <mergeCell ref="H87:I87"/>
    <mergeCell ref="H88:I88"/>
  </mergeCells>
  <pageMargins left="0.25" right="0.25" top="0.55685039370078704" bottom="0.55685039370078704" header="0.3" footer="0.3"/>
  <pageSetup paperSize="5" scale="71" fitToHeight="2" orientation="landscape" r:id="rId1"/>
  <headerFooter>
    <oddHeader>&amp;C&amp;14LOI Budget Chart</oddHeader>
    <oddFooter>&amp;C&amp;K000000Page &amp;P of &amp;N, prepared on &amp;D</oddFooter>
  </headerFooter>
  <rowBreaks count="1" manualBreakCount="1">
    <brk id="36" max="10" man="1"/>
  </rowBreaks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79998168889431442"/>
    <pageSetUpPr fitToPage="1"/>
  </sheetPr>
  <dimension ref="A1:K86"/>
  <sheetViews>
    <sheetView zoomScale="64" zoomScaleNormal="115" workbookViewId="0">
      <selection activeCell="A33" sqref="A33"/>
    </sheetView>
  </sheetViews>
  <sheetFormatPr defaultColWidth="11.4609375" defaultRowHeight="15.5"/>
  <cols>
    <col min="1" max="1" width="46.765625" style="1" customWidth="1"/>
    <col min="2" max="2" width="7.765625" style="1" bestFit="1" customWidth="1"/>
    <col min="3" max="9" width="13.07421875" style="1" customWidth="1"/>
    <col min="10" max="10" width="2.3046875" style="1" customWidth="1"/>
    <col min="11" max="11" width="52.4609375" style="56" customWidth="1"/>
  </cols>
  <sheetData>
    <row r="1" spans="1:11" ht="25">
      <c r="A1" s="156" t="str">
        <f>Expenses!A1</f>
        <v>Department:</v>
      </c>
    </row>
    <row r="2" spans="1:11" ht="25">
      <c r="A2" s="156" t="str">
        <f>Expenses!A2</f>
        <v>Program Title:</v>
      </c>
    </row>
    <row r="3" spans="1:11" ht="23">
      <c r="A3" s="9"/>
    </row>
    <row r="4" spans="1:11" ht="23.5" thickBot="1">
      <c r="A4" s="9"/>
    </row>
    <row r="5" spans="1:11" ht="15" customHeight="1" thickBot="1">
      <c r="A5" s="21" t="s">
        <v>0</v>
      </c>
      <c r="B5" s="68"/>
      <c r="C5" s="49" t="s">
        <v>1</v>
      </c>
    </row>
    <row r="6" spans="1:11" ht="15" customHeight="1">
      <c r="A6" s="9"/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</row>
    <row r="7" spans="1:11" s="13" customFormat="1" ht="23">
      <c r="A7" s="9"/>
      <c r="B7" s="11"/>
      <c r="C7" s="11"/>
      <c r="D7" s="12" t="s">
        <v>9</v>
      </c>
      <c r="E7" s="12" t="s">
        <v>10</v>
      </c>
      <c r="F7" s="12" t="s">
        <v>11</v>
      </c>
      <c r="G7" s="12" t="s">
        <v>12</v>
      </c>
      <c r="H7" s="12" t="s">
        <v>13</v>
      </c>
      <c r="I7" s="11"/>
      <c r="J7" s="11"/>
      <c r="K7" s="165" t="s">
        <v>14</v>
      </c>
    </row>
    <row r="8" spans="1:11" ht="15" customHeight="1">
      <c r="A8" s="11" t="s">
        <v>64</v>
      </c>
    </row>
    <row r="9" spans="1:11" ht="15" customHeight="1">
      <c r="A9" s="11"/>
    </row>
    <row r="10" spans="1:11" ht="15" customHeight="1" thickBot="1">
      <c r="A10" s="14" t="s">
        <v>65</v>
      </c>
      <c r="B10" s="153"/>
      <c r="C10" s="153"/>
      <c r="D10" s="153"/>
      <c r="E10" s="153"/>
      <c r="F10" s="153"/>
      <c r="G10" s="153"/>
      <c r="H10" s="153"/>
    </row>
    <row r="11" spans="1:11" ht="15" customHeight="1" thickBot="1">
      <c r="A11" s="14" t="s">
        <v>66</v>
      </c>
      <c r="B11" s="16"/>
      <c r="C11" s="16"/>
      <c r="D11" s="125"/>
      <c r="E11" s="125"/>
      <c r="F11" s="125"/>
      <c r="G11" s="125"/>
      <c r="H11" s="125"/>
      <c r="K11" s="173"/>
    </row>
    <row r="12" spans="1:11" ht="15" customHeight="1" thickBot="1">
      <c r="A12" s="141" t="s">
        <v>67</v>
      </c>
      <c r="B12" s="125"/>
      <c r="C12" s="148">
        <f>+B12/30</f>
        <v>0</v>
      </c>
      <c r="D12" s="146"/>
      <c r="E12" s="146"/>
      <c r="F12" s="146"/>
      <c r="G12" s="146"/>
      <c r="H12" s="146"/>
      <c r="K12" s="174"/>
    </row>
    <row r="13" spans="1:11" ht="16" thickBot="1">
      <c r="A13" s="141" t="s">
        <v>68</v>
      </c>
      <c r="B13" s="136">
        <v>0.1</v>
      </c>
      <c r="C13" s="147"/>
      <c r="D13" s="146"/>
      <c r="E13" s="146"/>
      <c r="F13" s="146"/>
      <c r="G13" s="146"/>
      <c r="H13" s="146"/>
      <c r="K13" s="174"/>
    </row>
    <row r="14" spans="1:11" hidden="1">
      <c r="A14" s="141"/>
      <c r="B14" s="155"/>
      <c r="C14" s="145"/>
      <c r="D14">
        <v>0</v>
      </c>
      <c r="E14">
        <v>1</v>
      </c>
      <c r="F14">
        <v>2</v>
      </c>
      <c r="G14">
        <v>3</v>
      </c>
      <c r="H14">
        <v>4</v>
      </c>
      <c r="K14" s="175"/>
    </row>
    <row r="15" spans="1:11" hidden="1">
      <c r="A15" s="141"/>
      <c r="B15" s="141"/>
      <c r="C15"/>
      <c r="D15" s="154">
        <v>1</v>
      </c>
      <c r="E15" s="154">
        <f>MIN(1,E16)</f>
        <v>-0.99999999999999989</v>
      </c>
      <c r="F15" s="154">
        <f>MIN(1,F16)</f>
        <v>0</v>
      </c>
      <c r="G15" s="154">
        <f>MIN(1,G16)</f>
        <v>0</v>
      </c>
      <c r="H15" s="154">
        <f>MIN(1,H16)</f>
        <v>0</v>
      </c>
      <c r="K15" s="176"/>
    </row>
    <row r="16" spans="1:11" hidden="1">
      <c r="A16" s="141"/>
      <c r="B16" s="141"/>
      <c r="C16" s="145">
        <f>+C12+0.0000000000000001</f>
        <v>9.9999999999999998E-17</v>
      </c>
      <c r="D16" s="145">
        <v>1</v>
      </c>
      <c r="E16" s="145">
        <f>MIN(1, (+C16-D16))</f>
        <v>-0.99999999999999989</v>
      </c>
      <c r="F16" s="145">
        <f>MIN(1, (+C16-D16-E16))</f>
        <v>0</v>
      </c>
      <c r="G16" s="145">
        <f>MIN(1, (+C16-D16-E16-F16))</f>
        <v>0</v>
      </c>
      <c r="H16" s="145">
        <f>MIN(1, (+C16-E16-F16-G16-D16))</f>
        <v>0</v>
      </c>
      <c r="K16" s="176"/>
    </row>
    <row r="17" spans="1:11" hidden="1">
      <c r="A17" s="141"/>
      <c r="B17" s="144"/>
      <c r="C17"/>
      <c r="D17">
        <f>IF($D$15&gt;0,+(IF($D$14&lt;$C$12,$D$11,0))*$D$15,0)</f>
        <v>0</v>
      </c>
      <c r="E17">
        <f>IF($E$15&gt;=0,IF($E$14&lt;$C$12,D17*(1-$B$13),0)*$E$15,0)</f>
        <v>0</v>
      </c>
      <c r="F17">
        <f>IF($F$15&gt;=0,IF($F$14&lt;$C$12,E17*(1-$B$13),0)*$F$15,0)</f>
        <v>0</v>
      </c>
      <c r="G17">
        <f>IF($G$15&gt;=0,IF($G$14&lt;$C$12,F17*(1-$B$13),0)*$G$15,0)</f>
        <v>0</v>
      </c>
      <c r="H17">
        <f>IF($H$15&gt;=0,IF($H$14&lt;$C$12,G17*(1-$B$13),0)*$H$15,0)</f>
        <v>0</v>
      </c>
      <c r="K17" s="176"/>
    </row>
    <row r="18" spans="1:11" hidden="1">
      <c r="A18" s="141"/>
      <c r="B18" s="144"/>
      <c r="C18"/>
      <c r="D18"/>
      <c r="E18">
        <f>IF($D$16&gt;0,+(IF($D$14&lt;$C$12,$E$11,0))*$D$15,0)</f>
        <v>0</v>
      </c>
      <c r="F18">
        <f>IF($E$16&gt;=0,IF($E$14&lt;$C$12,E18*(1-$B$13),0)*$E$15,0)</f>
        <v>0</v>
      </c>
      <c r="G18">
        <f>IF($F$16&gt;=0,IF($F$14&lt;$C$12,F18*(1-$B$13),0)*$F$15,0)</f>
        <v>0</v>
      </c>
      <c r="H18">
        <f>IF($G$16&gt;=0,IF($G$14&lt;$C$12,G18*(1-$B$13),0)*$G$15,0)</f>
        <v>0</v>
      </c>
      <c r="K18" s="176"/>
    </row>
    <row r="19" spans="1:11" hidden="1">
      <c r="A19" s="141"/>
      <c r="B19" s="144"/>
      <c r="C19"/>
      <c r="D19"/>
      <c r="E19"/>
      <c r="F19">
        <f>IF($D$16&gt;0,+(IF($D$14&lt;$C$12,$F$11,0))*$D$15,0)</f>
        <v>0</v>
      </c>
      <c r="G19">
        <f>IF($E$16&gt;=0,IF($E$14&lt;$C$12,F19*(1-$B$13),0)*$E$15,0)</f>
        <v>0</v>
      </c>
      <c r="H19">
        <f>IF($F$16&gt;=0,IF($F$14&lt;$C$12,G19*(1-$B$13),0)*$F$15,0)</f>
        <v>0</v>
      </c>
      <c r="K19" s="176"/>
    </row>
    <row r="20" spans="1:11" hidden="1">
      <c r="A20" s="141"/>
      <c r="B20" s="144"/>
      <c r="C20"/>
      <c r="D20"/>
      <c r="E20"/>
      <c r="F20"/>
      <c r="G20">
        <f>IF($D$16&gt;0,+(IF($D$14&lt;$C$12,$G$11,0))*$D$15,0)</f>
        <v>0</v>
      </c>
      <c r="H20">
        <f>IF($E$16&gt;=0,IF($E$14&lt;$C$12,G20*(1-$B$13),0)*$E$15,0)</f>
        <v>0</v>
      </c>
      <c r="K20" s="176"/>
    </row>
    <row r="21" spans="1:11" ht="16" hidden="1" thickBot="1">
      <c r="A21" s="14"/>
      <c r="B21" s="16"/>
      <c r="C21"/>
      <c r="D21"/>
      <c r="E21"/>
      <c r="F21"/>
      <c r="G21"/>
      <c r="H21">
        <f>IF($D$16&gt;0,+(IF($D$14&lt;$C$12,$H$11,0))*$D$15,0)</f>
        <v>0</v>
      </c>
      <c r="K21" s="176"/>
    </row>
    <row r="22" spans="1:11" ht="16" thickBot="1">
      <c r="A22" s="116" t="s">
        <v>69</v>
      </c>
      <c r="B22" s="117"/>
      <c r="C22" s="117"/>
      <c r="D22" s="143">
        <f>SUM(D17:D21)</f>
        <v>0</v>
      </c>
      <c r="E22" s="143">
        <f>SUM(E17:E21)</f>
        <v>0</v>
      </c>
      <c r="F22" s="143">
        <f>SUM(F17:F21)</f>
        <v>0</v>
      </c>
      <c r="G22" s="143">
        <f>SUM(G17:G21)</f>
        <v>0</v>
      </c>
      <c r="H22" s="143">
        <f>SUM(H17:H21)</f>
        <v>0</v>
      </c>
      <c r="K22" s="176"/>
    </row>
    <row r="23" spans="1:11" ht="15" customHeight="1" thickBot="1">
      <c r="A23" s="11"/>
      <c r="B23" s="17"/>
      <c r="C23" s="17"/>
      <c r="D23" s="17"/>
      <c r="E23" s="17"/>
      <c r="F23" s="17"/>
      <c r="G23" s="17"/>
      <c r="H23" s="17"/>
      <c r="K23" s="177"/>
    </row>
    <row r="24" spans="1:11" ht="15" customHeight="1" thickBot="1">
      <c r="A24" s="14" t="s">
        <v>70</v>
      </c>
      <c r="B24" s="14"/>
      <c r="C24" s="16" t="s">
        <v>71</v>
      </c>
      <c r="D24" s="14"/>
      <c r="E24" s="14"/>
      <c r="F24" s="14"/>
      <c r="G24" s="14"/>
      <c r="H24" s="14"/>
      <c r="K24" s="174"/>
    </row>
    <row r="25" spans="1:11" ht="15" customHeight="1" thickBot="1">
      <c r="A25" s="125" t="s">
        <v>89</v>
      </c>
      <c r="B25" s="14"/>
      <c r="C25" s="152">
        <f>VLOOKUP(A25,A53:D69,2,FALSE)</f>
        <v>0</v>
      </c>
      <c r="D25" s="14"/>
      <c r="E25" s="14"/>
      <c r="F25" s="14"/>
      <c r="G25" s="14"/>
      <c r="H25" s="14"/>
      <c r="K25" s="174"/>
    </row>
    <row r="26" spans="1:11" ht="15" customHeight="1" thickBot="1">
      <c r="A26" s="14"/>
      <c r="B26" s="14"/>
      <c r="C26" s="14"/>
      <c r="D26" s="14"/>
      <c r="E26" s="14"/>
      <c r="F26" s="14"/>
      <c r="G26" s="14"/>
      <c r="H26" s="14"/>
      <c r="K26" s="174"/>
    </row>
    <row r="27" spans="1:11" ht="15" customHeight="1" thickBot="1">
      <c r="A27" s="11"/>
      <c r="B27" s="17"/>
      <c r="C27" s="17"/>
      <c r="D27" s="17"/>
      <c r="E27" s="17"/>
      <c r="F27" s="17"/>
      <c r="G27" s="17"/>
      <c r="H27" s="17"/>
      <c r="K27" s="177"/>
    </row>
    <row r="28" spans="1:11" ht="15" customHeight="1" thickBot="1">
      <c r="A28" s="14" t="s">
        <v>73</v>
      </c>
      <c r="B28" s="16"/>
      <c r="C28" s="16"/>
      <c r="D28" s="46">
        <f>+(D22*$C$25)</f>
        <v>0</v>
      </c>
      <c r="E28" s="46">
        <f>+(E22*$C$25)</f>
        <v>0</v>
      </c>
      <c r="F28" s="46">
        <f>+(F22*$C$25)</f>
        <v>0</v>
      </c>
      <c r="G28" s="46">
        <f>+(G22*$C$25)</f>
        <v>0</v>
      </c>
      <c r="H28" s="46">
        <f>+(H22*$C$25)</f>
        <v>0</v>
      </c>
      <c r="K28" s="177"/>
    </row>
    <row r="29" spans="1:11" ht="15" customHeight="1">
      <c r="A29" s="11"/>
      <c r="K29" s="177"/>
    </row>
    <row r="30" spans="1:11" ht="15" customHeight="1">
      <c r="A30" s="6"/>
      <c r="K30" s="177"/>
    </row>
    <row r="31" spans="1:11" ht="29.25" customHeight="1">
      <c r="A31" s="86" t="s">
        <v>74</v>
      </c>
      <c r="B31" s="87"/>
      <c r="C31" s="70" t="s">
        <v>8</v>
      </c>
      <c r="D31" s="12" t="s">
        <v>9</v>
      </c>
      <c r="E31" s="12" t="s">
        <v>10</v>
      </c>
      <c r="F31" s="12" t="s">
        <v>11</v>
      </c>
      <c r="G31" s="12" t="s">
        <v>12</v>
      </c>
      <c r="H31" s="12" t="s">
        <v>13</v>
      </c>
      <c r="I31" s="12" t="s">
        <v>30</v>
      </c>
      <c r="J31" s="58"/>
      <c r="K31" s="177"/>
    </row>
    <row r="32" spans="1:11" ht="16" thickBot="1">
      <c r="A32" s="34" t="s">
        <v>75</v>
      </c>
      <c r="B32" s="35"/>
      <c r="C32" s="35"/>
      <c r="D32" s="36"/>
      <c r="E32" s="36"/>
      <c r="F32" s="36"/>
      <c r="G32" s="36"/>
      <c r="H32" s="36"/>
      <c r="I32" s="36"/>
      <c r="J32" s="11"/>
      <c r="K32" s="177"/>
    </row>
    <row r="33" spans="1:11" s="4" customFormat="1" ht="14.5" thickBot="1">
      <c r="A33" s="50" t="s">
        <v>76</v>
      </c>
      <c r="B33" s="47">
        <v>2797</v>
      </c>
      <c r="C33" s="96"/>
      <c r="D33" s="37">
        <f>D22*$B33</f>
        <v>0</v>
      </c>
      <c r="E33" s="37">
        <f>E22*$B33</f>
        <v>0</v>
      </c>
      <c r="F33" s="37">
        <f>F22*$B33</f>
        <v>0</v>
      </c>
      <c r="G33" s="37">
        <f>G22*$B33</f>
        <v>0</v>
      </c>
      <c r="H33" s="37">
        <f>H22*$B33</f>
        <v>0</v>
      </c>
      <c r="I33" s="38">
        <f>SUM(D33:H33)</f>
        <v>0</v>
      </c>
      <c r="J33" s="59"/>
      <c r="K33" s="178"/>
    </row>
    <row r="34" spans="1:11" s="4" customFormat="1" ht="14">
      <c r="A34" s="15"/>
      <c r="B34" s="48"/>
      <c r="C34" s="48"/>
      <c r="D34" s="39"/>
      <c r="E34" s="39"/>
      <c r="F34" s="39"/>
      <c r="G34" s="39"/>
      <c r="H34" s="40"/>
      <c r="I34" s="39"/>
      <c r="J34" s="59"/>
      <c r="K34" s="178"/>
    </row>
    <row r="35" spans="1:11" ht="16" thickBot="1">
      <c r="A35" s="34" t="s">
        <v>77</v>
      </c>
      <c r="B35" s="41"/>
      <c r="C35" s="41"/>
      <c r="D35" s="41"/>
      <c r="E35" s="41"/>
      <c r="F35" s="41"/>
      <c r="G35" s="41"/>
      <c r="H35" s="41"/>
      <c r="I35" s="41"/>
      <c r="J35" s="60"/>
      <c r="K35" s="177"/>
    </row>
    <row r="36" spans="1:11" s="4" customFormat="1" ht="14.5" thickBot="1">
      <c r="A36" s="51" t="s">
        <v>78</v>
      </c>
      <c r="B36" s="47">
        <v>3906</v>
      </c>
      <c r="C36" s="74"/>
      <c r="D36" s="37">
        <f>D28*$B36</f>
        <v>0</v>
      </c>
      <c r="E36" s="37">
        <f>E28*$B36</f>
        <v>0</v>
      </c>
      <c r="F36" s="37">
        <f>F28*$B36</f>
        <v>0</v>
      </c>
      <c r="G36" s="37">
        <f>G28*$B36</f>
        <v>0</v>
      </c>
      <c r="H36" s="37">
        <f>H28*$B36</f>
        <v>0</v>
      </c>
      <c r="I36" s="38">
        <f>SUM(D36:H36)</f>
        <v>0</v>
      </c>
      <c r="J36" s="59"/>
      <c r="K36" s="178"/>
    </row>
    <row r="37" spans="1:11" s="4" customFormat="1" ht="15" customHeight="1" thickBot="1">
      <c r="A37" s="51" t="s">
        <v>79</v>
      </c>
      <c r="B37" s="47">
        <v>2386</v>
      </c>
      <c r="C37" s="96"/>
      <c r="D37" s="42">
        <f>D22*$B37</f>
        <v>0</v>
      </c>
      <c r="E37" s="42">
        <f>E22*$B37</f>
        <v>0</v>
      </c>
      <c r="F37" s="42">
        <f>F22*$B37</f>
        <v>0</v>
      </c>
      <c r="G37" s="42">
        <f>G22*$B37</f>
        <v>0</v>
      </c>
      <c r="H37" s="42">
        <f>H22*$B37</f>
        <v>0</v>
      </c>
      <c r="I37" s="43">
        <f>SUM(D37:H37)</f>
        <v>0</v>
      </c>
      <c r="J37" s="59"/>
      <c r="K37" s="178"/>
    </row>
    <row r="38" spans="1:11">
      <c r="A38" s="85" t="s">
        <v>80</v>
      </c>
      <c r="B38" s="100"/>
      <c r="C38" s="110"/>
      <c r="D38" s="108">
        <f t="shared" ref="D38:I38" si="0">SUM(D36:D37)</f>
        <v>0</v>
      </c>
      <c r="E38" s="45">
        <f t="shared" si="0"/>
        <v>0</v>
      </c>
      <c r="F38" s="45">
        <f t="shared" si="0"/>
        <v>0</v>
      </c>
      <c r="G38" s="45">
        <f t="shared" si="0"/>
        <v>0</v>
      </c>
      <c r="H38" s="45">
        <f t="shared" si="0"/>
        <v>0</v>
      </c>
      <c r="I38" s="45">
        <f t="shared" si="0"/>
        <v>0</v>
      </c>
      <c r="J38" s="61"/>
      <c r="K38" s="177"/>
    </row>
    <row r="39" spans="1:11" ht="16" thickBot="1">
      <c r="A39" s="67"/>
      <c r="B39" s="63"/>
      <c r="C39" s="64"/>
      <c r="D39" s="64"/>
      <c r="E39" s="64"/>
      <c r="F39" s="64"/>
      <c r="G39" s="64"/>
      <c r="H39" s="64"/>
      <c r="I39" s="59"/>
      <c r="J39" s="59"/>
      <c r="K39" s="176"/>
    </row>
    <row r="40" spans="1:11" ht="16" thickBot="1">
      <c r="A40" s="50" t="s">
        <v>81</v>
      </c>
      <c r="B40" s="109"/>
      <c r="C40" s="131"/>
      <c r="D40" s="132"/>
      <c r="E40" s="132"/>
      <c r="F40" s="132"/>
      <c r="G40" s="132"/>
      <c r="H40" s="132"/>
      <c r="I40" s="38">
        <f>SUM(C40:H40)</f>
        <v>0</v>
      </c>
      <c r="J40" s="59"/>
      <c r="K40" s="174"/>
    </row>
    <row r="41" spans="1:11">
      <c r="A41" s="33"/>
      <c r="B41" s="20"/>
      <c r="C41" s="20"/>
      <c r="D41" s="20"/>
      <c r="E41" s="20"/>
      <c r="F41" s="20"/>
      <c r="G41" s="20"/>
      <c r="H41" s="5"/>
      <c r="I41" s="5"/>
      <c r="J41" s="5"/>
      <c r="K41" s="177"/>
    </row>
    <row r="42" spans="1:11" ht="16" thickBot="1">
      <c r="A42" s="32" t="s">
        <v>82</v>
      </c>
      <c r="B42" s="14"/>
      <c r="C42" s="44">
        <f t="shared" ref="C42:I42" si="1">+C33+C38+C40</f>
        <v>0</v>
      </c>
      <c r="D42" s="44">
        <f t="shared" si="1"/>
        <v>0</v>
      </c>
      <c r="E42" s="44">
        <f t="shared" si="1"/>
        <v>0</v>
      </c>
      <c r="F42" s="44">
        <f t="shared" si="1"/>
        <v>0</v>
      </c>
      <c r="G42" s="44">
        <f t="shared" si="1"/>
        <v>0</v>
      </c>
      <c r="H42" s="44">
        <f t="shared" si="1"/>
        <v>0</v>
      </c>
      <c r="I42" s="44">
        <f t="shared" si="1"/>
        <v>0</v>
      </c>
      <c r="J42" s="60"/>
      <c r="K42" s="177"/>
    </row>
    <row r="43" spans="1:11" s="4" customFormat="1" ht="14.5" thickTop="1">
      <c r="A43" s="18"/>
      <c r="B43" s="19"/>
      <c r="C43" s="19"/>
      <c r="D43" s="19"/>
      <c r="E43" s="19"/>
      <c r="F43" s="19"/>
      <c r="G43" s="19"/>
      <c r="H43" s="188"/>
      <c r="I43" s="188"/>
      <c r="J43" s="55"/>
      <c r="K43" s="171"/>
    </row>
    <row r="44" spans="1:11">
      <c r="A44" s="119" t="s">
        <v>83</v>
      </c>
      <c r="B44" s="120"/>
      <c r="C44" s="120"/>
      <c r="D44" s="120"/>
      <c r="E44" s="120"/>
      <c r="F44" s="120"/>
      <c r="G44" s="120"/>
      <c r="H44" s="121"/>
      <c r="I44" s="121"/>
      <c r="J44" s="5"/>
      <c r="K44" s="177"/>
    </row>
    <row r="45" spans="1:11" ht="16" thickBot="1">
      <c r="A45" s="157" t="s">
        <v>84</v>
      </c>
      <c r="B45" s="30"/>
      <c r="C45" s="30"/>
      <c r="D45" s="30"/>
      <c r="E45" s="30"/>
      <c r="F45" s="30"/>
      <c r="G45" s="30"/>
      <c r="H45" s="31"/>
      <c r="I45" s="31"/>
      <c r="J45" s="5"/>
      <c r="K45" s="177"/>
    </row>
    <row r="46" spans="1:11" ht="16" thickBot="1">
      <c r="A46" s="122" t="s">
        <v>85</v>
      </c>
      <c r="B46" s="109"/>
      <c r="C46" s="131"/>
      <c r="D46" s="132"/>
      <c r="E46" s="132"/>
      <c r="F46" s="132"/>
      <c r="G46" s="132"/>
      <c r="H46" s="132"/>
      <c r="I46" s="38">
        <f>SUM(C46:H46)</f>
        <v>0</v>
      </c>
      <c r="J46" s="59"/>
      <c r="K46" s="174"/>
    </row>
    <row r="47" spans="1:11" ht="16" thickBot="1">
      <c r="A47" s="122" t="s">
        <v>86</v>
      </c>
      <c r="B47" s="63"/>
      <c r="C47" s="132"/>
      <c r="D47" s="132"/>
      <c r="E47" s="132"/>
      <c r="F47" s="132"/>
      <c r="G47" s="132"/>
      <c r="H47" s="132"/>
      <c r="I47" s="38">
        <f>SUM(C47:H47)</f>
        <v>0</v>
      </c>
      <c r="J47" s="59"/>
      <c r="K47" s="174"/>
    </row>
    <row r="48" spans="1:11" ht="16" thickBot="1">
      <c r="A48" s="122" t="s">
        <v>87</v>
      </c>
      <c r="B48" s="63"/>
      <c r="C48" s="131"/>
      <c r="D48" s="132"/>
      <c r="E48" s="132"/>
      <c r="F48" s="132"/>
      <c r="G48" s="132"/>
      <c r="H48" s="132"/>
      <c r="I48" s="38">
        <f>SUM(C48:H48)</f>
        <v>0</v>
      </c>
      <c r="J48" s="59"/>
      <c r="K48" s="174"/>
    </row>
    <row r="49" spans="1:11" ht="16" thickBot="1">
      <c r="A49" s="122" t="s">
        <v>60</v>
      </c>
      <c r="B49" s="63"/>
      <c r="C49" s="132"/>
      <c r="D49" s="132"/>
      <c r="E49" s="132"/>
      <c r="F49" s="132"/>
      <c r="G49" s="132"/>
      <c r="H49" s="132"/>
      <c r="I49" s="38">
        <f>SUM(C49:H49)</f>
        <v>0</v>
      </c>
      <c r="J49" s="59"/>
      <c r="K49" s="174"/>
    </row>
    <row r="50" spans="1:11" s="4" customFormat="1" ht="14">
      <c r="A50" s="18"/>
      <c r="B50" s="3"/>
      <c r="C50" s="3"/>
      <c r="D50" s="3"/>
      <c r="E50" s="3"/>
      <c r="F50" s="3"/>
      <c r="G50" s="3"/>
      <c r="H50" s="188"/>
      <c r="I50" s="188"/>
      <c r="J50" s="55"/>
      <c r="K50" s="171"/>
    </row>
    <row r="51" spans="1:11" s="4" customFormat="1" ht="16" thickBot="1">
      <c r="A51" s="32" t="s">
        <v>88</v>
      </c>
      <c r="B51" s="14"/>
      <c r="C51" s="44">
        <f>SUM(C46:C50)</f>
        <v>0</v>
      </c>
      <c r="D51" s="44">
        <f t="shared" ref="D51:I51" si="2">SUM(D46:D50)</f>
        <v>0</v>
      </c>
      <c r="E51" s="44">
        <f t="shared" si="2"/>
        <v>0</v>
      </c>
      <c r="F51" s="44">
        <f t="shared" si="2"/>
        <v>0</v>
      </c>
      <c r="G51" s="44">
        <f t="shared" si="2"/>
        <v>0</v>
      </c>
      <c r="H51" s="44">
        <f t="shared" si="2"/>
        <v>0</v>
      </c>
      <c r="I51" s="44">
        <f t="shared" si="2"/>
        <v>0</v>
      </c>
      <c r="J51" s="55"/>
      <c r="K51" s="171"/>
    </row>
    <row r="52" spans="1:11" s="4" customFormat="1" ht="14.5" thickTop="1">
      <c r="A52" s="18"/>
      <c r="B52" s="19"/>
      <c r="C52" s="19"/>
      <c r="D52" s="19"/>
      <c r="E52" s="19"/>
      <c r="F52" s="19"/>
      <c r="G52" s="19"/>
      <c r="H52" s="188"/>
      <c r="I52" s="188"/>
      <c r="J52" s="55"/>
      <c r="K52" s="171"/>
    </row>
    <row r="53" spans="1:11" s="4" customFormat="1" ht="14" hidden="1">
      <c r="A53" s="3" t="s">
        <v>89</v>
      </c>
      <c r="B53" s="3"/>
      <c r="C53" s="3"/>
      <c r="D53" s="3"/>
      <c r="E53" s="3"/>
      <c r="F53" s="3"/>
      <c r="G53" s="3"/>
      <c r="H53" s="188"/>
      <c r="I53" s="188"/>
      <c r="J53" s="55"/>
      <c r="K53" s="171"/>
    </row>
    <row r="54" spans="1:11" s="4" customFormat="1" ht="14" hidden="1">
      <c r="A54" s="3" t="s">
        <v>90</v>
      </c>
      <c r="B54" s="150">
        <v>4.72</v>
      </c>
      <c r="C54" s="150">
        <v>5.25</v>
      </c>
      <c r="D54" s="150">
        <v>12.55</v>
      </c>
      <c r="E54" s="26"/>
      <c r="F54" s="26"/>
      <c r="G54" s="26"/>
      <c r="H54" s="3"/>
      <c r="I54" s="3"/>
      <c r="J54" s="55"/>
      <c r="K54" s="171"/>
    </row>
    <row r="55" spans="1:11" hidden="1">
      <c r="A55" s="3" t="s">
        <v>91</v>
      </c>
      <c r="B55" s="150">
        <v>2.1</v>
      </c>
      <c r="C55" s="150">
        <v>9.31</v>
      </c>
      <c r="D55" s="150">
        <v>12.55</v>
      </c>
      <c r="E55" s="19"/>
      <c r="F55" s="19"/>
      <c r="G55" s="19"/>
      <c r="H55" s="3"/>
      <c r="I55" s="3"/>
      <c r="J55" s="5"/>
    </row>
    <row r="56" spans="1:11" hidden="1">
      <c r="A56" s="3" t="s">
        <v>92</v>
      </c>
      <c r="B56" s="150">
        <v>2.1</v>
      </c>
      <c r="C56" s="150">
        <v>5.25</v>
      </c>
      <c r="D56" s="150">
        <v>12.55</v>
      </c>
      <c r="E56" s="3"/>
      <c r="F56" s="3"/>
      <c r="G56" s="3"/>
      <c r="H56" s="3"/>
      <c r="I56" s="3"/>
      <c r="J56" s="56"/>
    </row>
    <row r="57" spans="1:11" hidden="1">
      <c r="A57" s="3" t="s">
        <v>93</v>
      </c>
      <c r="B57" s="150">
        <v>2.1</v>
      </c>
      <c r="C57" s="150">
        <v>5.25</v>
      </c>
      <c r="D57" s="150">
        <v>12.55</v>
      </c>
      <c r="E57" s="19"/>
      <c r="F57" s="19"/>
      <c r="G57" s="19"/>
      <c r="H57" s="3"/>
      <c r="I57" s="3"/>
      <c r="J57" s="5"/>
    </row>
    <row r="58" spans="1:11" hidden="1">
      <c r="A58" s="149" t="s">
        <v>94</v>
      </c>
      <c r="B58" s="150">
        <v>2.1</v>
      </c>
      <c r="C58" s="150">
        <v>5.25</v>
      </c>
      <c r="D58" s="150">
        <v>12.55</v>
      </c>
      <c r="E58" s="149"/>
      <c r="F58" s="149"/>
      <c r="G58" s="149"/>
      <c r="H58" s="149"/>
      <c r="I58" s="149"/>
      <c r="J58" s="57"/>
    </row>
    <row r="59" spans="1:11" s="4" customFormat="1" hidden="1">
      <c r="A59" s="149" t="s">
        <v>95</v>
      </c>
      <c r="B59" s="150">
        <v>2.1</v>
      </c>
      <c r="C59" s="150">
        <v>5.25</v>
      </c>
      <c r="D59" s="150">
        <v>12.55</v>
      </c>
      <c r="E59" s="3"/>
      <c r="F59" s="3"/>
      <c r="G59" s="3"/>
      <c r="H59" s="3"/>
      <c r="I59" s="3"/>
      <c r="J59" s="5"/>
      <c r="K59" s="171"/>
    </row>
    <row r="60" spans="1:11" s="4" customFormat="1" hidden="1">
      <c r="A60" s="149" t="s">
        <v>96</v>
      </c>
      <c r="B60" s="150">
        <v>2.1</v>
      </c>
      <c r="C60" s="150">
        <v>2.4500000000000002</v>
      </c>
      <c r="D60" s="150">
        <v>12.55</v>
      </c>
      <c r="E60" s="3"/>
      <c r="F60" s="3"/>
      <c r="G60" s="3"/>
      <c r="H60" s="3"/>
      <c r="I60" s="3"/>
      <c r="J60" s="5"/>
      <c r="K60" s="171"/>
    </row>
    <row r="61" spans="1:11" s="4" customFormat="1" hidden="1">
      <c r="A61" s="149" t="s">
        <v>97</v>
      </c>
      <c r="B61" s="150">
        <v>2.1</v>
      </c>
      <c r="C61" s="150">
        <v>2.4500000000000002</v>
      </c>
      <c r="D61" s="150">
        <v>12.55</v>
      </c>
      <c r="E61" s="3"/>
      <c r="F61" s="3"/>
      <c r="G61" s="3"/>
      <c r="H61" s="3"/>
      <c r="I61" s="3"/>
      <c r="J61" s="5"/>
      <c r="K61" s="171"/>
    </row>
    <row r="62" spans="1:11" hidden="1">
      <c r="A62" s="3" t="s">
        <v>72</v>
      </c>
      <c r="B62" s="150">
        <v>2.1</v>
      </c>
      <c r="C62" s="150">
        <v>2.4500000000000002</v>
      </c>
      <c r="D62" s="150">
        <v>12.55</v>
      </c>
      <c r="E62" s="19"/>
      <c r="F62" s="19"/>
      <c r="G62" s="19"/>
      <c r="H62" s="3"/>
      <c r="I62" s="3"/>
      <c r="J62" s="5"/>
    </row>
    <row r="63" spans="1:11" hidden="1">
      <c r="A63" s="3" t="s">
        <v>98</v>
      </c>
      <c r="B63" s="150">
        <v>2.1</v>
      </c>
      <c r="C63" s="150">
        <v>2.4500000000000002</v>
      </c>
      <c r="D63" s="150">
        <v>12.55</v>
      </c>
      <c r="E63" s="19"/>
      <c r="F63" s="19"/>
      <c r="G63" s="19"/>
      <c r="H63" s="3"/>
      <c r="I63" s="3"/>
      <c r="J63" s="5"/>
    </row>
    <row r="64" spans="1:11" hidden="1">
      <c r="A64" s="3" t="s">
        <v>99</v>
      </c>
      <c r="B64" s="150">
        <v>1.38</v>
      </c>
      <c r="C64" s="150">
        <v>5.25</v>
      </c>
      <c r="D64" s="150">
        <v>12.55</v>
      </c>
      <c r="E64" s="3"/>
      <c r="F64" s="3"/>
      <c r="G64" s="3"/>
      <c r="H64" s="3"/>
      <c r="I64" s="3"/>
      <c r="J64" s="5"/>
    </row>
    <row r="65" spans="1:11" hidden="1">
      <c r="A65" s="149" t="s">
        <v>100</v>
      </c>
      <c r="B65" s="150">
        <v>1.38</v>
      </c>
      <c r="C65" s="150">
        <v>5.25</v>
      </c>
      <c r="D65" s="150">
        <v>12.55</v>
      </c>
      <c r="E65" s="3"/>
      <c r="F65" s="3"/>
      <c r="G65" s="3"/>
      <c r="H65" s="4"/>
      <c r="I65" s="4"/>
      <c r="J65"/>
      <c r="K65" s="172"/>
    </row>
    <row r="66" spans="1:11" hidden="1">
      <c r="A66" s="149" t="s">
        <v>101</v>
      </c>
      <c r="B66" s="150">
        <v>1.38</v>
      </c>
      <c r="C66" s="150">
        <v>5.25</v>
      </c>
      <c r="D66" s="150">
        <v>12.55</v>
      </c>
      <c r="E66" s="3"/>
      <c r="F66" s="3"/>
      <c r="G66" s="3"/>
      <c r="H66" s="4"/>
      <c r="I66" s="4"/>
      <c r="J66"/>
      <c r="K66" s="172"/>
    </row>
    <row r="67" spans="1:11" hidden="1">
      <c r="A67" s="3" t="s">
        <v>102</v>
      </c>
      <c r="B67" s="150">
        <v>1.38</v>
      </c>
      <c r="C67" s="150">
        <v>5.25</v>
      </c>
      <c r="D67" s="150">
        <v>12.55</v>
      </c>
      <c r="E67" s="3"/>
      <c r="F67" s="3"/>
      <c r="G67" s="3"/>
      <c r="H67" s="4"/>
      <c r="I67" s="4"/>
      <c r="J67"/>
      <c r="K67" s="172"/>
    </row>
    <row r="68" spans="1:11" hidden="1">
      <c r="A68" s="149" t="s">
        <v>103</v>
      </c>
      <c r="B68" s="150">
        <v>1.38</v>
      </c>
      <c r="C68" s="150">
        <v>2.4500000000000002</v>
      </c>
      <c r="D68" s="150">
        <v>12.55</v>
      </c>
      <c r="E68" s="3"/>
      <c r="F68" s="3"/>
      <c r="G68" s="3"/>
      <c r="H68" s="4"/>
      <c r="I68" s="4"/>
      <c r="J68" s="23"/>
      <c r="K68" s="172"/>
    </row>
    <row r="69" spans="1:11" hidden="1">
      <c r="A69" s="149" t="s">
        <v>104</v>
      </c>
      <c r="B69" s="151">
        <v>1</v>
      </c>
      <c r="C69" s="150">
        <v>2.4500000000000002</v>
      </c>
      <c r="D69" s="150">
        <v>8.59</v>
      </c>
      <c r="E69" s="3"/>
      <c r="F69" s="3"/>
      <c r="G69" s="3"/>
      <c r="H69" s="4"/>
      <c r="I69" s="4"/>
      <c r="J69"/>
      <c r="K69" s="172"/>
    </row>
    <row r="70" spans="1:11">
      <c r="A70" s="3"/>
      <c r="B70" s="3"/>
      <c r="C70" s="3"/>
      <c r="D70" s="3"/>
      <c r="E70" s="3"/>
      <c r="F70" s="3"/>
      <c r="G70" s="3"/>
      <c r="H70" s="3"/>
      <c r="I70" s="3"/>
    </row>
    <row r="71" spans="1:11">
      <c r="A71" s="3"/>
      <c r="B71" s="3"/>
      <c r="C71" s="3"/>
      <c r="D71" s="3"/>
      <c r="E71" s="3"/>
      <c r="F71" s="3"/>
      <c r="G71" s="3"/>
      <c r="H71" s="3"/>
      <c r="I71" s="3"/>
    </row>
    <row r="72" spans="1:11">
      <c r="A72" s="4"/>
      <c r="B72" s="3"/>
      <c r="C72" s="3"/>
      <c r="D72" s="3"/>
      <c r="E72" s="3"/>
      <c r="F72" s="4"/>
      <c r="G72" s="4"/>
      <c r="H72" s="3"/>
      <c r="I72" s="3"/>
    </row>
    <row r="73" spans="1:11">
      <c r="A73" s="4"/>
      <c r="B73" s="3"/>
      <c r="C73" s="3"/>
      <c r="D73" s="3"/>
      <c r="E73" s="3"/>
      <c r="F73" s="3"/>
      <c r="G73" s="3"/>
      <c r="H73" s="3"/>
      <c r="I73" s="3"/>
    </row>
    <row r="74" spans="1:11">
      <c r="A74" s="4"/>
      <c r="B74" s="3"/>
      <c r="C74" s="3"/>
      <c r="D74" s="3"/>
      <c r="E74" s="3"/>
      <c r="F74" s="4"/>
      <c r="G74" s="4"/>
      <c r="H74" s="3"/>
      <c r="I74" s="3"/>
    </row>
    <row r="75" spans="1:11">
      <c r="A75" s="3"/>
      <c r="B75" s="3"/>
      <c r="C75" s="3"/>
      <c r="D75" s="3"/>
      <c r="E75" s="3"/>
      <c r="F75" s="3"/>
      <c r="G75" s="3"/>
      <c r="H75" s="3"/>
      <c r="I75" s="3"/>
    </row>
    <row r="76" spans="1:11">
      <c r="A76" s="3"/>
      <c r="B76" s="3"/>
      <c r="C76" s="3"/>
      <c r="D76" s="3"/>
      <c r="E76" s="3"/>
      <c r="F76" s="3"/>
      <c r="G76" s="3"/>
      <c r="H76" s="3"/>
      <c r="I76" s="3"/>
    </row>
    <row r="77" spans="1:11">
      <c r="A77" s="3"/>
      <c r="B77" s="3"/>
      <c r="C77" s="3"/>
      <c r="D77" s="3"/>
      <c r="E77" s="3"/>
      <c r="F77" s="3"/>
      <c r="G77" s="3"/>
      <c r="H77" s="3"/>
      <c r="I77" s="3"/>
    </row>
    <row r="78" spans="1:11">
      <c r="A78" s="3"/>
      <c r="B78" s="3"/>
      <c r="C78" s="3"/>
      <c r="D78" s="3"/>
      <c r="E78" s="3"/>
      <c r="F78" s="3"/>
      <c r="G78" s="3"/>
      <c r="H78" s="3"/>
      <c r="I78" s="3"/>
    </row>
    <row r="79" spans="1:11">
      <c r="A79" s="3"/>
      <c r="B79" s="3"/>
      <c r="C79" s="3"/>
      <c r="D79" s="3"/>
      <c r="E79" s="3"/>
      <c r="F79" s="3"/>
      <c r="G79" s="3"/>
      <c r="H79" s="3"/>
      <c r="I79" s="3"/>
    </row>
    <row r="80" spans="1:11">
      <c r="A80" s="3"/>
      <c r="B80" s="3"/>
      <c r="C80" s="3"/>
      <c r="D80" s="3"/>
      <c r="E80" s="3"/>
      <c r="F80" s="3"/>
      <c r="G80" s="3"/>
      <c r="H80" s="3"/>
      <c r="I80" s="3"/>
    </row>
    <row r="81" spans="1:9">
      <c r="A81" s="3"/>
      <c r="B81" s="3"/>
      <c r="C81" s="3"/>
      <c r="D81" s="3"/>
      <c r="E81" s="3"/>
      <c r="F81" s="3"/>
      <c r="G81" s="3"/>
      <c r="H81" s="3"/>
      <c r="I81" s="3"/>
    </row>
    <row r="82" spans="1:9">
      <c r="A82" s="3"/>
      <c r="B82" s="3"/>
      <c r="C82" s="3"/>
      <c r="D82" s="3"/>
      <c r="E82" s="3"/>
      <c r="F82" s="3"/>
      <c r="G82" s="3"/>
      <c r="H82" s="3"/>
      <c r="I82" s="3"/>
    </row>
    <row r="83" spans="1:9">
      <c r="A83" s="3"/>
      <c r="B83" s="3"/>
      <c r="C83" s="3"/>
      <c r="D83" s="3"/>
      <c r="E83" s="3"/>
      <c r="F83" s="3"/>
      <c r="G83" s="3"/>
      <c r="H83" s="3"/>
      <c r="I83" s="3"/>
    </row>
    <row r="84" spans="1:9">
      <c r="A84" s="3"/>
      <c r="B84" s="3"/>
      <c r="C84" s="3"/>
      <c r="D84" s="3"/>
      <c r="E84" s="3"/>
      <c r="F84" s="3"/>
      <c r="G84" s="3"/>
      <c r="H84" s="3"/>
      <c r="I84" s="3"/>
    </row>
    <row r="85" spans="1:9">
      <c r="A85" s="3"/>
      <c r="B85" s="3"/>
      <c r="C85" s="3"/>
      <c r="D85" s="3"/>
      <c r="E85" s="3"/>
      <c r="F85" s="3"/>
      <c r="G85" s="3"/>
      <c r="H85" s="3"/>
      <c r="I85" s="3"/>
    </row>
    <row r="86" spans="1:9">
      <c r="A86" s="3"/>
      <c r="B86" s="3"/>
      <c r="C86" s="3"/>
      <c r="D86" s="3"/>
      <c r="E86" s="3"/>
      <c r="F86" s="3"/>
      <c r="G86" s="3"/>
      <c r="H86" s="3"/>
      <c r="I86" s="3"/>
    </row>
  </sheetData>
  <sheetProtection algorithmName="SHA-512" hashValue="wpIrpLA0etXyyEMH4wY6GnxizJ4pQ6mEuH8XXE6jbf7vyjgce17DXqZoVHxJeayUBXoNObYxPGTPiRTEVg7jVA==" saltValue="/uigtCM252PkT/gjVDf9/w==" spinCount="100000" sheet="1" objects="1" scenarios="1"/>
  <mergeCells count="4">
    <mergeCell ref="H43:I43"/>
    <mergeCell ref="H53:I53"/>
    <mergeCell ref="H52:I52"/>
    <mergeCell ref="H50:I50"/>
  </mergeCells>
  <dataValidations count="1">
    <dataValidation type="list" allowBlank="1" showInputMessage="1" showErrorMessage="1" sqref="A25" xr:uid="{00000000-0002-0000-0100-000000000000}">
      <formula1>$A$53:$A$69</formula1>
    </dataValidation>
  </dataValidations>
  <pageMargins left="0.25" right="0.25" top="0.55685039370078748" bottom="0.55685039370078748" header="0.30000000000000004" footer="0.30000000000000004"/>
  <pageSetup paperSize="5" scale="73" orientation="landscape" horizontalDpi="4294967295" verticalDpi="4294967295" r:id="rId1"/>
  <headerFooter>
    <oddHeader>&amp;C&amp;14LOI Budget Chart</oddHeader>
    <oddFooter>&amp;C&amp;K000000Page &amp;P of &amp;N, prepared on &amp;D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  <pageSetUpPr fitToPage="1"/>
  </sheetPr>
  <dimension ref="A1:K123"/>
  <sheetViews>
    <sheetView topLeftCell="A28" zoomScale="67" workbookViewId="0">
      <selection activeCell="H74" sqref="H74"/>
    </sheetView>
  </sheetViews>
  <sheetFormatPr defaultColWidth="11.4609375" defaultRowHeight="15.5"/>
  <cols>
    <col min="1" max="1" width="46.765625" style="1" customWidth="1"/>
    <col min="2" max="2" width="7.765625" style="1" bestFit="1" customWidth="1"/>
    <col min="3" max="9" width="13.07421875" style="1" customWidth="1"/>
    <col min="10" max="10" width="2.3046875" style="1" customWidth="1"/>
    <col min="11" max="11" width="48.07421875" style="1" customWidth="1"/>
  </cols>
  <sheetData>
    <row r="1" spans="1:11" ht="25">
      <c r="A1" s="156" t="str">
        <f>Expenses!A1</f>
        <v>Department:</v>
      </c>
    </row>
    <row r="2" spans="1:11" ht="25">
      <c r="A2" s="156" t="str">
        <f>Expenses!A2</f>
        <v>Program Title:</v>
      </c>
    </row>
    <row r="3" spans="1:11" ht="23">
      <c r="A3" s="9"/>
    </row>
    <row r="4" spans="1:11" ht="23.5" thickBot="1">
      <c r="A4" s="9"/>
    </row>
    <row r="5" spans="1:11" ht="15" customHeight="1" thickBot="1">
      <c r="A5" s="21" t="s">
        <v>0</v>
      </c>
      <c r="B5" s="68"/>
      <c r="C5" s="49" t="s">
        <v>1</v>
      </c>
    </row>
    <row r="6" spans="1:11" ht="15" customHeight="1">
      <c r="A6" s="9"/>
    </row>
    <row r="7" spans="1:11" s="13" customFormat="1" ht="23">
      <c r="A7" s="9"/>
      <c r="B7" s="11"/>
      <c r="C7" s="11"/>
      <c r="D7" s="12" t="s">
        <v>9</v>
      </c>
      <c r="E7" s="12" t="s">
        <v>10</v>
      </c>
      <c r="F7" s="12" t="s">
        <v>11</v>
      </c>
      <c r="G7" s="12" t="s">
        <v>12</v>
      </c>
      <c r="H7" s="12" t="s">
        <v>13</v>
      </c>
      <c r="I7" s="11"/>
      <c r="J7" s="11"/>
      <c r="K7" s="12" t="s">
        <v>14</v>
      </c>
    </row>
    <row r="8" spans="1:11" ht="15" customHeight="1">
      <c r="A8" s="11" t="s">
        <v>64</v>
      </c>
    </row>
    <row r="9" spans="1:11" ht="15" customHeight="1">
      <c r="A9" s="11"/>
    </row>
    <row r="10" spans="1:11" ht="15" customHeight="1" thickBot="1">
      <c r="A10" s="14" t="s">
        <v>105</v>
      </c>
      <c r="B10" s="153"/>
      <c r="C10" s="153"/>
      <c r="D10" s="153"/>
      <c r="E10" s="153"/>
      <c r="F10" s="153"/>
      <c r="G10" s="153"/>
      <c r="H10" s="153"/>
    </row>
    <row r="11" spans="1:11" ht="15" customHeight="1" thickBot="1">
      <c r="A11" s="14" t="s">
        <v>106</v>
      </c>
      <c r="B11" s="16"/>
      <c r="C11" s="16"/>
      <c r="D11" s="125">
        <v>0</v>
      </c>
      <c r="E11" s="125">
        <v>0</v>
      </c>
      <c r="F11" s="125">
        <v>0</v>
      </c>
      <c r="G11" s="125">
        <v>0</v>
      </c>
      <c r="H11" s="125">
        <v>0</v>
      </c>
      <c r="K11" s="126"/>
    </row>
    <row r="12" spans="1:11" ht="15" customHeight="1" thickBot="1">
      <c r="A12" s="141" t="s">
        <v>67</v>
      </c>
      <c r="B12" s="125"/>
      <c r="C12" s="148">
        <f>+B12/30</f>
        <v>0</v>
      </c>
      <c r="D12" s="146"/>
      <c r="E12" s="146"/>
      <c r="F12" s="146"/>
      <c r="G12" s="146"/>
      <c r="H12" s="146"/>
      <c r="K12" s="126"/>
    </row>
    <row r="13" spans="1:11" ht="16" thickBot="1">
      <c r="A13" s="141" t="s">
        <v>68</v>
      </c>
      <c r="B13" s="136">
        <v>0.1</v>
      </c>
      <c r="C13" s="147"/>
      <c r="D13" s="146"/>
      <c r="E13" s="146"/>
      <c r="F13" s="146"/>
      <c r="G13" s="146"/>
      <c r="H13" s="146"/>
      <c r="K13" s="126"/>
    </row>
    <row r="14" spans="1:11" ht="16" hidden="1" thickBot="1">
      <c r="A14" s="141"/>
      <c r="B14" s="155"/>
      <c r="C14" s="145"/>
      <c r="D14">
        <v>0</v>
      </c>
      <c r="E14">
        <v>1</v>
      </c>
      <c r="F14">
        <v>2</v>
      </c>
      <c r="G14">
        <v>3</v>
      </c>
      <c r="H14">
        <v>4</v>
      </c>
      <c r="K14" s="142"/>
    </row>
    <row r="15" spans="1:11" ht="16" hidden="1" thickBot="1">
      <c r="A15" s="141"/>
      <c r="B15" s="141"/>
      <c r="C15"/>
      <c r="D15" s="154">
        <v>1</v>
      </c>
      <c r="E15" s="154">
        <f>MIN(1,E16)</f>
        <v>-0.99999999999999989</v>
      </c>
      <c r="F15" s="154">
        <f>MIN(1,F16)</f>
        <v>0</v>
      </c>
      <c r="G15" s="154">
        <f>MIN(1,G16)</f>
        <v>0</v>
      </c>
      <c r="H15" s="154">
        <f>MIN(1,H16)</f>
        <v>0</v>
      </c>
      <c r="K15" s="130"/>
    </row>
    <row r="16" spans="1:11" ht="16" hidden="1" thickBot="1">
      <c r="A16" s="141"/>
      <c r="B16" s="141"/>
      <c r="C16" s="145">
        <f>+C12+0.0000000000000001</f>
        <v>9.9999999999999998E-17</v>
      </c>
      <c r="D16" s="145">
        <v>1</v>
      </c>
      <c r="E16" s="145">
        <f>MIN(1, (+C16-D16))</f>
        <v>-0.99999999999999989</v>
      </c>
      <c r="F16" s="145">
        <f>MIN(1, (+C16-D16-E16))</f>
        <v>0</v>
      </c>
      <c r="G16" s="145">
        <f>MIN(1, (+C16-D16-E16-F16))</f>
        <v>0</v>
      </c>
      <c r="H16" s="145">
        <f>MIN(1, (+C16-E16-F16-G16-D16))</f>
        <v>0</v>
      </c>
      <c r="K16" s="130"/>
    </row>
    <row r="17" spans="1:11" ht="16" hidden="1" thickBot="1">
      <c r="A17" s="141"/>
      <c r="B17" s="144"/>
      <c r="C17"/>
      <c r="D17">
        <f>IF($D$15&gt;0,+(IF($D$14&lt;$C$12,$D$11,0))*$D$15,0)</f>
        <v>0</v>
      </c>
      <c r="E17">
        <f>IF($E$15&gt;=0,IF($E$14&lt;$C$12,D17*(1-$B$13),0)*$E$15,0)</f>
        <v>0</v>
      </c>
      <c r="F17">
        <f>IF($F$15&gt;=0,IF($F$14&lt;$C$12,E17*(1-$B$13),0)*$F$15,0)</f>
        <v>0</v>
      </c>
      <c r="G17">
        <f>IF($G$15&gt;=0,IF($G$14&lt;$C$12,F17*(1-$B$13),0)*$G$15,0)</f>
        <v>0</v>
      </c>
      <c r="H17">
        <f>IF($H$15&gt;=0,IF($H$14&lt;$C$12,G17*(1-$B$13),0)*$H$15,0)</f>
        <v>0</v>
      </c>
      <c r="K17" s="130"/>
    </row>
    <row r="18" spans="1:11" ht="16" hidden="1" thickBot="1">
      <c r="A18" s="141"/>
      <c r="B18" s="144"/>
      <c r="C18"/>
      <c r="D18"/>
      <c r="E18">
        <f>IF($D$16&gt;0,+(IF($D$14&lt;$C$12,$E$11,0))*$D$15,0)</f>
        <v>0</v>
      </c>
      <c r="F18">
        <f>IF($E$16&gt;=0,IF($E$14&lt;$C$12,E18*(1-$B$13),0)*$E$15,0)</f>
        <v>0</v>
      </c>
      <c r="G18">
        <f>IF($F$16&gt;=0,IF($F$14&lt;$C$12,F18*(1-$B$13),0)*$F$15,0)</f>
        <v>0</v>
      </c>
      <c r="H18">
        <f>IF($G$16&gt;=0,IF($G$14&lt;$C$12,G18*(1-$B$13),0)*$G$15,0)</f>
        <v>0</v>
      </c>
      <c r="K18" s="130"/>
    </row>
    <row r="19" spans="1:11" ht="16" hidden="1" thickBot="1">
      <c r="A19" s="141"/>
      <c r="B19" s="144"/>
      <c r="C19"/>
      <c r="D19"/>
      <c r="E19"/>
      <c r="F19">
        <f>IF($D$16&gt;0,+(IF($D$14&lt;$C$12,$F$11,0))*$D$15,0)</f>
        <v>0</v>
      </c>
      <c r="G19">
        <f>IF($E$16&gt;=0,IF($E$14&lt;$C$12,F19*(1-$B$13),0)*$E$15,0)</f>
        <v>0</v>
      </c>
      <c r="H19">
        <f>IF($F$16&gt;=0,IF($F$14&lt;$C$12,G19*(1-$B$13),0)*$F$15,0)</f>
        <v>0</v>
      </c>
      <c r="K19" s="130"/>
    </row>
    <row r="20" spans="1:11" ht="16" hidden="1" thickBot="1">
      <c r="A20" s="141"/>
      <c r="B20" s="144"/>
      <c r="C20"/>
      <c r="D20"/>
      <c r="E20"/>
      <c r="F20"/>
      <c r="G20">
        <f>IF($D$16&gt;0,+(IF($D$14&lt;$C$12,$G$11,0))*$D$15,0)</f>
        <v>0</v>
      </c>
      <c r="H20">
        <f>IF($E$16&gt;=0,IF($E$14&lt;$C$12,G20*(1-$B$13),0)*$E$15,0)</f>
        <v>0</v>
      </c>
      <c r="K20" s="130"/>
    </row>
    <row r="21" spans="1:11" ht="16" hidden="1" thickBot="1">
      <c r="A21" s="14"/>
      <c r="B21" s="16"/>
      <c r="C21"/>
      <c r="D21"/>
      <c r="E21"/>
      <c r="F21"/>
      <c r="G21"/>
      <c r="H21">
        <f>IF($D$16&gt;0,+(IF($D$14&lt;$C$12,$H$11,0))*$D$15,0)</f>
        <v>0</v>
      </c>
      <c r="K21" s="130"/>
    </row>
    <row r="22" spans="1:11" ht="16" thickBot="1">
      <c r="A22" s="116" t="s">
        <v>69</v>
      </c>
      <c r="B22" s="117"/>
      <c r="C22" s="117"/>
      <c r="D22" s="143">
        <f>SUM(D17:D21)</f>
        <v>0</v>
      </c>
      <c r="E22" s="143">
        <f>SUM(E17:E21)</f>
        <v>0</v>
      </c>
      <c r="F22" s="143">
        <f>SUM(F17:F21)</f>
        <v>0</v>
      </c>
      <c r="G22" s="143">
        <f>SUM(G17:G21)</f>
        <v>0</v>
      </c>
      <c r="H22" s="143">
        <f>SUM(H17:H21)</f>
        <v>0</v>
      </c>
      <c r="K22" s="130"/>
    </row>
    <row r="23" spans="1:11" ht="15" customHeight="1" thickBot="1">
      <c r="A23" s="11"/>
      <c r="B23" s="17"/>
      <c r="C23" s="17"/>
      <c r="D23" s="17"/>
      <c r="E23" s="17"/>
      <c r="F23" s="17"/>
      <c r="G23" s="17"/>
      <c r="H23" s="17"/>
      <c r="K23" s="128"/>
    </row>
    <row r="24" spans="1:11" ht="15" customHeight="1" thickBot="1">
      <c r="A24" s="14" t="s">
        <v>70</v>
      </c>
      <c r="B24" s="14"/>
      <c r="C24" s="16" t="s">
        <v>71</v>
      </c>
      <c r="D24" s="14"/>
      <c r="E24" s="14"/>
      <c r="F24" s="14"/>
      <c r="G24" s="14"/>
      <c r="H24" s="14"/>
      <c r="K24" s="126"/>
    </row>
    <row r="25" spans="1:11" ht="15" customHeight="1" thickBot="1">
      <c r="A25" s="125" t="s">
        <v>89</v>
      </c>
      <c r="B25" s="14"/>
      <c r="C25" s="152">
        <f>VLOOKUP(A25,A55:D71,3,FALSE)</f>
        <v>0</v>
      </c>
      <c r="D25" s="14"/>
      <c r="E25" s="14"/>
      <c r="F25" s="14"/>
      <c r="G25" s="14"/>
      <c r="H25" s="14"/>
      <c r="K25" s="126"/>
    </row>
    <row r="26" spans="1:11" ht="15" customHeight="1" thickBot="1">
      <c r="A26" s="14"/>
      <c r="B26" s="14"/>
      <c r="C26" s="14"/>
      <c r="D26" s="14"/>
      <c r="E26" s="14"/>
      <c r="F26" s="14"/>
      <c r="G26" s="14"/>
      <c r="H26" s="14"/>
      <c r="K26" s="126"/>
    </row>
    <row r="27" spans="1:11" ht="15" customHeight="1" thickBot="1">
      <c r="A27" s="11"/>
      <c r="B27" s="17"/>
      <c r="C27" s="17"/>
      <c r="D27" s="17"/>
      <c r="E27" s="17"/>
      <c r="F27" s="17"/>
      <c r="G27" s="17"/>
      <c r="H27" s="17"/>
      <c r="K27" s="128"/>
    </row>
    <row r="28" spans="1:11" ht="15" customHeight="1" thickBot="1">
      <c r="A28" s="14" t="s">
        <v>73</v>
      </c>
      <c r="B28" s="16"/>
      <c r="C28" s="16"/>
      <c r="D28" s="46">
        <f>+(D22*$C$25)</f>
        <v>0</v>
      </c>
      <c r="E28" s="46">
        <f>+(E22*$C$25)</f>
        <v>0</v>
      </c>
      <c r="F28" s="46">
        <f>+(F22*$C$25)</f>
        <v>0</v>
      </c>
      <c r="G28" s="46">
        <f>+(G22*$C$25)</f>
        <v>0</v>
      </c>
      <c r="H28" s="46">
        <f>+(H22*$C$25)</f>
        <v>0</v>
      </c>
      <c r="K28" s="128"/>
    </row>
    <row r="29" spans="1:11" ht="15" customHeight="1">
      <c r="A29" s="11"/>
      <c r="K29" s="128"/>
    </row>
    <row r="30" spans="1:11" ht="15" customHeight="1">
      <c r="A30" s="6"/>
      <c r="K30" s="128"/>
    </row>
    <row r="31" spans="1:11" ht="29.25" customHeight="1">
      <c r="A31" s="86" t="s">
        <v>74</v>
      </c>
      <c r="B31" s="87"/>
      <c r="C31" s="70" t="s">
        <v>8</v>
      </c>
      <c r="D31" s="12" t="s">
        <v>9</v>
      </c>
      <c r="E31" s="12" t="s">
        <v>10</v>
      </c>
      <c r="F31" s="12" t="s">
        <v>11</v>
      </c>
      <c r="G31" s="12" t="s">
        <v>12</v>
      </c>
      <c r="H31" s="12" t="s">
        <v>13</v>
      </c>
      <c r="I31" s="12" t="s">
        <v>30</v>
      </c>
      <c r="J31" s="58"/>
      <c r="K31" s="128"/>
    </row>
    <row r="32" spans="1:11" ht="16" thickBot="1">
      <c r="A32" s="34" t="s">
        <v>75</v>
      </c>
      <c r="B32" s="35"/>
      <c r="C32" s="35"/>
      <c r="D32" s="36"/>
      <c r="E32" s="36"/>
      <c r="F32" s="36"/>
      <c r="G32" s="36"/>
      <c r="H32" s="36"/>
      <c r="I32" s="36"/>
      <c r="J32" s="11"/>
      <c r="K32" s="128"/>
    </row>
    <row r="33" spans="1:11" s="4" customFormat="1" ht="14.5" thickBot="1">
      <c r="A33" s="50" t="s">
        <v>76</v>
      </c>
      <c r="B33" s="47">
        <f>'Revenue Cycle 1'!B33</f>
        <v>2797</v>
      </c>
      <c r="C33" s="96"/>
      <c r="D33" s="37">
        <f>D22*$B33</f>
        <v>0</v>
      </c>
      <c r="E33" s="37">
        <f>E22*$B33</f>
        <v>0</v>
      </c>
      <c r="F33" s="37">
        <f>F22*$B33</f>
        <v>0</v>
      </c>
      <c r="G33" s="37">
        <f>G22*$B33</f>
        <v>0</v>
      </c>
      <c r="H33" s="37">
        <f>H22*$B33</f>
        <v>0</v>
      </c>
      <c r="I33" s="38">
        <f>SUM(D33:H33)</f>
        <v>0</v>
      </c>
      <c r="J33" s="59"/>
      <c r="K33" s="129"/>
    </row>
    <row r="34" spans="1:11" s="4" customFormat="1" ht="14">
      <c r="A34" s="15"/>
      <c r="B34" s="48"/>
      <c r="C34" s="48"/>
      <c r="D34" s="39"/>
      <c r="E34" s="39"/>
      <c r="F34" s="39"/>
      <c r="G34" s="39"/>
      <c r="H34" s="40"/>
      <c r="I34" s="39"/>
      <c r="J34" s="59"/>
      <c r="K34" s="129"/>
    </row>
    <row r="35" spans="1:11" ht="16" thickBot="1">
      <c r="A35" s="34" t="s">
        <v>77</v>
      </c>
      <c r="B35" s="41"/>
      <c r="C35" s="41"/>
      <c r="D35" s="41"/>
      <c r="E35" s="41"/>
      <c r="F35" s="41"/>
      <c r="G35" s="41"/>
      <c r="H35" s="41"/>
      <c r="I35" s="41"/>
      <c r="J35" s="60"/>
      <c r="K35" s="128"/>
    </row>
    <row r="36" spans="1:11" s="4" customFormat="1" ht="14.5" thickBot="1">
      <c r="A36" s="51" t="s">
        <v>78</v>
      </c>
      <c r="B36" s="47">
        <f>'Revenue Cycle 1'!B36</f>
        <v>3906</v>
      </c>
      <c r="C36" s="74"/>
      <c r="D36" s="37">
        <f>D28*$B36</f>
        <v>0</v>
      </c>
      <c r="E36" s="37">
        <f>E28*$B36</f>
        <v>0</v>
      </c>
      <c r="F36" s="37">
        <f>F28*$B36</f>
        <v>0</v>
      </c>
      <c r="G36" s="37">
        <f>G28*$B36</f>
        <v>0</v>
      </c>
      <c r="H36" s="37">
        <f>H28*$B36</f>
        <v>0</v>
      </c>
      <c r="I36" s="38">
        <f>SUM(D36:H36)</f>
        <v>0</v>
      </c>
      <c r="J36" s="59"/>
      <c r="K36" s="129"/>
    </row>
    <row r="37" spans="1:11" s="4" customFormat="1" ht="15" customHeight="1" thickBot="1">
      <c r="A37" s="51" t="s">
        <v>79</v>
      </c>
      <c r="B37" s="47">
        <f>'Revenue Cycle 1'!B37</f>
        <v>2386</v>
      </c>
      <c r="C37" s="96"/>
      <c r="D37" s="42">
        <f>D22*$B37</f>
        <v>0</v>
      </c>
      <c r="E37" s="42">
        <f>E22*$B37</f>
        <v>0</v>
      </c>
      <c r="F37" s="42">
        <f>F22*$B37</f>
        <v>0</v>
      </c>
      <c r="G37" s="42">
        <f>G22*$B37</f>
        <v>0</v>
      </c>
      <c r="H37" s="42">
        <f>H22*$B37</f>
        <v>0</v>
      </c>
      <c r="I37" s="43">
        <f>SUM(D37:H37)</f>
        <v>0</v>
      </c>
      <c r="J37" s="59"/>
      <c r="K37" s="129"/>
    </row>
    <row r="38" spans="1:11">
      <c r="A38" s="85" t="s">
        <v>80</v>
      </c>
      <c r="B38" s="100"/>
      <c r="C38" s="110"/>
      <c r="D38" s="108">
        <f t="shared" ref="D38:I38" si="0">SUM(D36:D37)</f>
        <v>0</v>
      </c>
      <c r="E38" s="45">
        <f t="shared" si="0"/>
        <v>0</v>
      </c>
      <c r="F38" s="45">
        <f t="shared" si="0"/>
        <v>0</v>
      </c>
      <c r="G38" s="45">
        <f t="shared" si="0"/>
        <v>0</v>
      </c>
      <c r="H38" s="45">
        <f t="shared" si="0"/>
        <v>0</v>
      </c>
      <c r="I38" s="45">
        <f t="shared" si="0"/>
        <v>0</v>
      </c>
      <c r="J38" s="61"/>
      <c r="K38" s="128"/>
    </row>
    <row r="39" spans="1:11" ht="16" thickBot="1">
      <c r="A39" s="67"/>
      <c r="B39" s="63"/>
      <c r="C39" s="64"/>
      <c r="D39" s="64"/>
      <c r="E39" s="64"/>
      <c r="F39" s="64"/>
      <c r="G39" s="64"/>
      <c r="H39" s="64"/>
      <c r="I39" s="59"/>
      <c r="J39" s="59"/>
      <c r="K39" s="130"/>
    </row>
    <row r="40" spans="1:11" ht="16" thickBot="1">
      <c r="A40" s="50" t="s">
        <v>81</v>
      </c>
      <c r="B40" s="109"/>
      <c r="C40" s="131"/>
      <c r="D40" s="132"/>
      <c r="E40" s="132"/>
      <c r="F40" s="132"/>
      <c r="G40" s="132"/>
      <c r="H40" s="132"/>
      <c r="I40" s="38">
        <f>SUM(C40:H40)</f>
        <v>0</v>
      </c>
      <c r="J40" s="59"/>
      <c r="K40" s="126"/>
    </row>
    <row r="41" spans="1:11">
      <c r="A41" s="33"/>
      <c r="B41" s="20"/>
      <c r="C41" s="20"/>
      <c r="D41" s="20"/>
      <c r="E41" s="20"/>
      <c r="F41" s="20"/>
      <c r="G41" s="20"/>
      <c r="H41" s="5"/>
      <c r="I41" s="5"/>
      <c r="J41" s="5"/>
      <c r="K41" s="128"/>
    </row>
    <row r="42" spans="1:11" ht="16" thickBot="1">
      <c r="A42" s="32" t="s">
        <v>82</v>
      </c>
      <c r="B42" s="14"/>
      <c r="C42" s="44">
        <f t="shared" ref="C42:I42" si="1">+C33+C38+C40</f>
        <v>0</v>
      </c>
      <c r="D42" s="44">
        <f t="shared" si="1"/>
        <v>0</v>
      </c>
      <c r="E42" s="44">
        <f t="shared" si="1"/>
        <v>0</v>
      </c>
      <c r="F42" s="44">
        <f t="shared" si="1"/>
        <v>0</v>
      </c>
      <c r="G42" s="44">
        <f t="shared" si="1"/>
        <v>0</v>
      </c>
      <c r="H42" s="44">
        <f t="shared" si="1"/>
        <v>0</v>
      </c>
      <c r="I42" s="44">
        <f t="shared" si="1"/>
        <v>0</v>
      </c>
      <c r="J42" s="60"/>
      <c r="K42" s="128"/>
    </row>
    <row r="43" spans="1:11" s="4" customFormat="1" ht="14.5" thickTop="1">
      <c r="A43" s="18"/>
      <c r="B43" s="19"/>
      <c r="C43" s="19"/>
      <c r="D43" s="19"/>
      <c r="E43" s="19"/>
      <c r="F43" s="19"/>
      <c r="G43" s="19"/>
      <c r="H43" s="188"/>
      <c r="I43" s="188"/>
      <c r="J43" s="55"/>
      <c r="K43" s="3"/>
    </row>
    <row r="44" spans="1:11">
      <c r="A44" s="119" t="s">
        <v>83</v>
      </c>
      <c r="B44" s="120"/>
      <c r="C44" s="120"/>
      <c r="D44" s="120"/>
      <c r="E44" s="120"/>
      <c r="F44" s="120"/>
      <c r="G44" s="120"/>
      <c r="H44" s="121"/>
      <c r="I44" s="121"/>
      <c r="J44" s="5"/>
      <c r="K44" s="128"/>
    </row>
    <row r="45" spans="1:11" ht="16" thickBot="1">
      <c r="A45" s="157" t="s">
        <v>84</v>
      </c>
      <c r="B45" s="30"/>
      <c r="C45" s="30"/>
      <c r="D45" s="30"/>
      <c r="E45" s="30"/>
      <c r="F45" s="30"/>
      <c r="G45" s="30"/>
      <c r="H45" s="31"/>
      <c r="I45" s="31"/>
      <c r="J45" s="5"/>
      <c r="K45" s="128"/>
    </row>
    <row r="46" spans="1:11" ht="16" thickBot="1">
      <c r="A46" s="122" t="s">
        <v>85</v>
      </c>
      <c r="B46" s="109"/>
      <c r="C46" s="131"/>
      <c r="D46" s="132"/>
      <c r="E46" s="132"/>
      <c r="F46" s="132"/>
      <c r="G46" s="132"/>
      <c r="H46" s="132"/>
      <c r="I46" s="38">
        <f>SUM(C46:H46)</f>
        <v>0</v>
      </c>
      <c r="J46" s="59"/>
      <c r="K46" s="126"/>
    </row>
    <row r="47" spans="1:11" ht="16" thickBot="1">
      <c r="A47" s="122" t="s">
        <v>107</v>
      </c>
      <c r="B47" s="63"/>
      <c r="C47" s="132"/>
      <c r="D47" s="132"/>
      <c r="E47" s="132"/>
      <c r="F47" s="132"/>
      <c r="G47" s="132"/>
      <c r="H47" s="132"/>
      <c r="I47" s="38">
        <f>SUM(C47:H47)</f>
        <v>0</v>
      </c>
      <c r="J47" s="59"/>
      <c r="K47" s="126"/>
    </row>
    <row r="48" spans="1:11" ht="16" thickBot="1">
      <c r="A48" s="122" t="s">
        <v>87</v>
      </c>
      <c r="B48" s="63"/>
      <c r="C48" s="132"/>
      <c r="D48" s="132"/>
      <c r="E48" s="132"/>
      <c r="F48" s="132"/>
      <c r="G48" s="132"/>
      <c r="H48" s="132"/>
      <c r="I48" s="38">
        <f>SUM(C48:H48)</f>
        <v>0</v>
      </c>
      <c r="J48" s="59"/>
      <c r="K48" s="126"/>
    </row>
    <row r="49" spans="1:11" ht="16" thickBot="1">
      <c r="A49" s="122" t="s">
        <v>60</v>
      </c>
      <c r="B49" s="63"/>
      <c r="C49" s="132"/>
      <c r="D49" s="132"/>
      <c r="E49" s="132"/>
      <c r="F49" s="132"/>
      <c r="G49" s="132"/>
      <c r="H49" s="132"/>
      <c r="I49" s="38">
        <f>SUM(C49:H49)</f>
        <v>0</v>
      </c>
      <c r="J49" s="59"/>
      <c r="K49" s="126"/>
    </row>
    <row r="50" spans="1:11" s="4" customFormat="1" ht="14">
      <c r="A50" s="18"/>
      <c r="B50" s="3"/>
      <c r="C50" s="3"/>
      <c r="D50" s="3"/>
      <c r="E50" s="3"/>
      <c r="F50" s="3"/>
      <c r="G50" s="3"/>
      <c r="H50" s="188"/>
      <c r="I50" s="188"/>
      <c r="J50" s="55"/>
      <c r="K50" s="3"/>
    </row>
    <row r="51" spans="1:11" s="4" customFormat="1" ht="16" thickBot="1">
      <c r="A51" s="32" t="s">
        <v>88</v>
      </c>
      <c r="B51" s="14"/>
      <c r="C51" s="44">
        <f>SUM(C46:C50)</f>
        <v>0</v>
      </c>
      <c r="D51" s="44">
        <f t="shared" ref="D51:I51" si="2">SUM(D46:D50)</f>
        <v>0</v>
      </c>
      <c r="E51" s="44">
        <f t="shared" si="2"/>
        <v>0</v>
      </c>
      <c r="F51" s="44">
        <f t="shared" si="2"/>
        <v>0</v>
      </c>
      <c r="G51" s="44">
        <f t="shared" si="2"/>
        <v>0</v>
      </c>
      <c r="H51" s="44">
        <f t="shared" si="2"/>
        <v>0</v>
      </c>
      <c r="I51" s="44">
        <f t="shared" si="2"/>
        <v>0</v>
      </c>
      <c r="J51" s="55"/>
      <c r="K51" s="3"/>
    </row>
    <row r="52" spans="1:11" s="4" customFormat="1" ht="14.5" thickTop="1">
      <c r="A52" s="18"/>
      <c r="B52" s="3"/>
      <c r="C52" s="3"/>
      <c r="D52" s="3"/>
      <c r="E52" s="3"/>
      <c r="F52" s="3"/>
      <c r="G52" s="3"/>
      <c r="H52" s="55"/>
      <c r="I52" s="55"/>
      <c r="J52" s="55"/>
      <c r="K52" s="3"/>
    </row>
    <row r="53" spans="1:11" s="4" customFormat="1" ht="14">
      <c r="A53" s="25" t="s">
        <v>108</v>
      </c>
      <c r="B53" s="19"/>
      <c r="C53" s="19"/>
      <c r="D53" s="19"/>
      <c r="E53" s="19"/>
      <c r="F53" s="19"/>
      <c r="G53" s="19"/>
      <c r="H53" s="188"/>
      <c r="I53" s="188"/>
      <c r="J53" s="55"/>
      <c r="K53" s="3"/>
    </row>
    <row r="54" spans="1:11" s="4" customFormat="1" ht="14">
      <c r="A54" s="18"/>
      <c r="B54" s="19"/>
      <c r="C54" s="19"/>
      <c r="D54" s="19"/>
      <c r="E54" s="19"/>
      <c r="F54" s="19"/>
      <c r="G54" s="19"/>
      <c r="H54" s="188"/>
      <c r="I54" s="188"/>
      <c r="J54" s="55"/>
      <c r="K54" s="3"/>
    </row>
    <row r="55" spans="1:11" s="4" customFormat="1" ht="14" hidden="1">
      <c r="A55" s="3" t="s">
        <v>89</v>
      </c>
      <c r="B55" s="3"/>
      <c r="C55" s="3"/>
      <c r="D55" s="3"/>
      <c r="E55" s="3"/>
      <c r="F55" s="3"/>
      <c r="G55" s="3"/>
      <c r="H55" s="188"/>
      <c r="I55" s="188"/>
      <c r="J55" s="55"/>
      <c r="K55" s="3"/>
    </row>
    <row r="56" spans="1:11" s="4" customFormat="1" ht="14" hidden="1">
      <c r="A56" s="3" t="s">
        <v>90</v>
      </c>
      <c r="B56" s="150">
        <v>4.72</v>
      </c>
      <c r="C56" s="150">
        <v>5.25</v>
      </c>
      <c r="D56" s="150">
        <v>12.55</v>
      </c>
      <c r="E56" s="26"/>
      <c r="F56" s="26"/>
      <c r="G56" s="26"/>
      <c r="H56" s="3"/>
      <c r="I56" s="3"/>
      <c r="J56" s="55"/>
      <c r="K56" s="3"/>
    </row>
    <row r="57" spans="1:11" hidden="1">
      <c r="A57" s="3" t="s">
        <v>91</v>
      </c>
      <c r="B57" s="150">
        <v>2.1</v>
      </c>
      <c r="C57" s="150">
        <v>9.31</v>
      </c>
      <c r="D57" s="150">
        <v>12.55</v>
      </c>
      <c r="E57" s="19"/>
      <c r="F57" s="19"/>
      <c r="G57" s="19"/>
      <c r="H57" s="3"/>
      <c r="I57" s="3"/>
      <c r="J57" s="5"/>
    </row>
    <row r="58" spans="1:11" hidden="1">
      <c r="A58" s="3" t="s">
        <v>92</v>
      </c>
      <c r="B58" s="150">
        <v>2.1</v>
      </c>
      <c r="C58" s="150">
        <v>5.25</v>
      </c>
      <c r="D58" s="150">
        <v>12.55</v>
      </c>
      <c r="E58" s="3"/>
      <c r="F58" s="3"/>
      <c r="G58" s="3"/>
      <c r="H58" s="3"/>
      <c r="I58" s="3"/>
      <c r="J58" s="56"/>
    </row>
    <row r="59" spans="1:11" hidden="1">
      <c r="A59" s="3" t="s">
        <v>93</v>
      </c>
      <c r="B59" s="150">
        <v>2.1</v>
      </c>
      <c r="C59" s="150">
        <v>5.25</v>
      </c>
      <c r="D59" s="150">
        <v>12.55</v>
      </c>
      <c r="E59" s="19"/>
      <c r="F59" s="19"/>
      <c r="G59" s="19"/>
      <c r="H59" s="3"/>
      <c r="I59" s="3"/>
      <c r="J59" s="5"/>
    </row>
    <row r="60" spans="1:11" hidden="1">
      <c r="A60" s="149" t="s">
        <v>94</v>
      </c>
      <c r="B60" s="150">
        <v>2.1</v>
      </c>
      <c r="C60" s="150">
        <v>5.25</v>
      </c>
      <c r="D60" s="150">
        <v>12.55</v>
      </c>
      <c r="E60" s="149"/>
      <c r="F60" s="149"/>
      <c r="G60" s="149"/>
      <c r="H60" s="149"/>
      <c r="I60" s="149"/>
      <c r="J60" s="57"/>
    </row>
    <row r="61" spans="1:11" s="4" customFormat="1" hidden="1">
      <c r="A61" s="149" t="s">
        <v>95</v>
      </c>
      <c r="B61" s="150">
        <v>2.1</v>
      </c>
      <c r="C61" s="150">
        <v>5.25</v>
      </c>
      <c r="D61" s="150">
        <v>12.55</v>
      </c>
      <c r="E61" s="3"/>
      <c r="F61" s="3"/>
      <c r="G61" s="3"/>
      <c r="H61" s="3"/>
      <c r="I61" s="3"/>
      <c r="J61" s="5"/>
      <c r="K61" s="3"/>
    </row>
    <row r="62" spans="1:11" s="4" customFormat="1" hidden="1">
      <c r="A62" s="149" t="s">
        <v>96</v>
      </c>
      <c r="B62" s="150">
        <v>2.1</v>
      </c>
      <c r="C62" s="150">
        <v>2.4500000000000002</v>
      </c>
      <c r="D62" s="150">
        <v>12.55</v>
      </c>
      <c r="E62" s="3"/>
      <c r="F62" s="3"/>
      <c r="G62" s="3"/>
      <c r="H62" s="3"/>
      <c r="I62" s="3"/>
      <c r="J62" s="5"/>
      <c r="K62" s="3"/>
    </row>
    <row r="63" spans="1:11" s="4" customFormat="1" hidden="1">
      <c r="A63" s="149" t="s">
        <v>97</v>
      </c>
      <c r="B63" s="150">
        <v>2.1</v>
      </c>
      <c r="C63" s="150">
        <v>2.4500000000000002</v>
      </c>
      <c r="D63" s="150">
        <v>12.55</v>
      </c>
      <c r="E63" s="3"/>
      <c r="F63" s="3"/>
      <c r="G63" s="3"/>
      <c r="H63" s="3"/>
      <c r="I63" s="3"/>
      <c r="J63" s="5"/>
      <c r="K63" s="3"/>
    </row>
    <row r="64" spans="1:11" hidden="1">
      <c r="A64" s="3" t="s">
        <v>72</v>
      </c>
      <c r="B64" s="150">
        <v>2.1</v>
      </c>
      <c r="C64" s="150">
        <v>2.4500000000000002</v>
      </c>
      <c r="D64" s="150">
        <v>12.55</v>
      </c>
      <c r="E64" s="19"/>
      <c r="F64" s="19"/>
      <c r="G64" s="19"/>
      <c r="H64" s="3"/>
      <c r="I64" s="3"/>
      <c r="J64" s="5"/>
    </row>
    <row r="65" spans="1:11" hidden="1">
      <c r="A65" s="3" t="s">
        <v>98</v>
      </c>
      <c r="B65" s="150">
        <v>2.1</v>
      </c>
      <c r="C65" s="150">
        <v>2.4500000000000002</v>
      </c>
      <c r="D65" s="150">
        <v>12.55</v>
      </c>
      <c r="E65" s="19"/>
      <c r="F65" s="19"/>
      <c r="G65" s="19"/>
      <c r="H65" s="3"/>
      <c r="I65" s="3"/>
      <c r="J65" s="5"/>
    </row>
    <row r="66" spans="1:11" hidden="1">
      <c r="A66" s="3" t="s">
        <v>99</v>
      </c>
      <c r="B66" s="150">
        <v>1.38</v>
      </c>
      <c r="C66" s="150">
        <v>5.25</v>
      </c>
      <c r="D66" s="150">
        <v>12.55</v>
      </c>
      <c r="E66" s="3"/>
      <c r="F66" s="3"/>
      <c r="G66" s="3"/>
      <c r="H66" s="3"/>
      <c r="I66" s="3"/>
      <c r="J66" s="5"/>
    </row>
    <row r="67" spans="1:11" hidden="1">
      <c r="A67" s="149" t="s">
        <v>100</v>
      </c>
      <c r="B67" s="150">
        <v>1.38</v>
      </c>
      <c r="C67" s="150">
        <v>5.25</v>
      </c>
      <c r="D67" s="150">
        <v>12.55</v>
      </c>
      <c r="E67" s="3"/>
      <c r="F67" s="3"/>
      <c r="G67" s="3"/>
      <c r="H67" s="4"/>
      <c r="I67" s="4"/>
      <c r="J67"/>
      <c r="K67"/>
    </row>
    <row r="68" spans="1:11" hidden="1">
      <c r="A68" s="149" t="s">
        <v>101</v>
      </c>
      <c r="B68" s="150">
        <v>1.38</v>
      </c>
      <c r="C68" s="150">
        <v>5.25</v>
      </c>
      <c r="D68" s="150">
        <v>12.55</v>
      </c>
      <c r="E68" s="3"/>
      <c r="F68" s="3"/>
      <c r="G68" s="3"/>
      <c r="H68" s="4"/>
      <c r="I68" s="4"/>
      <c r="J68"/>
      <c r="K68"/>
    </row>
    <row r="69" spans="1:11" hidden="1">
      <c r="A69" s="3" t="s">
        <v>102</v>
      </c>
      <c r="B69" s="150">
        <v>1.38</v>
      </c>
      <c r="C69" s="150">
        <v>5.25</v>
      </c>
      <c r="D69" s="150">
        <v>12.55</v>
      </c>
      <c r="E69" s="3"/>
      <c r="F69" s="3"/>
      <c r="G69" s="3"/>
      <c r="H69" s="4"/>
      <c r="I69" s="4"/>
      <c r="J69"/>
      <c r="K69"/>
    </row>
    <row r="70" spans="1:11" hidden="1">
      <c r="A70" s="149" t="s">
        <v>103</v>
      </c>
      <c r="B70" s="150">
        <v>1.38</v>
      </c>
      <c r="C70" s="150">
        <v>2.4500000000000002</v>
      </c>
      <c r="D70" s="150">
        <v>12.55</v>
      </c>
      <c r="E70" s="3"/>
      <c r="F70" s="3"/>
      <c r="G70" s="3"/>
      <c r="H70" s="4"/>
      <c r="I70" s="4"/>
      <c r="J70" s="23"/>
      <c r="K70"/>
    </row>
    <row r="71" spans="1:11" hidden="1">
      <c r="A71" s="149" t="s">
        <v>104</v>
      </c>
      <c r="B71" s="151">
        <v>1</v>
      </c>
      <c r="C71" s="150">
        <v>2.4500000000000002</v>
      </c>
      <c r="D71" s="150">
        <v>8.59</v>
      </c>
      <c r="E71" s="3"/>
      <c r="F71" s="3"/>
      <c r="G71" s="3"/>
      <c r="H71" s="4"/>
      <c r="I71" s="4"/>
      <c r="J71"/>
      <c r="K71"/>
    </row>
    <row r="72" spans="1:11">
      <c r="A72" s="3"/>
      <c r="B72" s="3"/>
      <c r="C72" s="3"/>
      <c r="D72" s="3"/>
      <c r="E72" s="3"/>
      <c r="F72" s="3"/>
      <c r="G72" s="3"/>
      <c r="H72" s="3"/>
      <c r="I72" s="3"/>
    </row>
    <row r="73" spans="1:11">
      <c r="A73" s="3"/>
      <c r="B73" s="3"/>
      <c r="C73" s="3"/>
      <c r="D73" s="3"/>
      <c r="E73" s="3"/>
      <c r="F73" s="3"/>
      <c r="G73" s="3"/>
      <c r="H73" s="3"/>
      <c r="I73" s="3"/>
    </row>
    <row r="74" spans="1:11">
      <c r="A74" s="4"/>
      <c r="B74" s="3"/>
      <c r="C74" s="3"/>
      <c r="D74" s="3"/>
      <c r="E74" s="3"/>
      <c r="F74" s="4"/>
      <c r="G74" s="4"/>
      <c r="H74" s="3"/>
      <c r="I74" s="3"/>
    </row>
    <row r="75" spans="1:11">
      <c r="A75" s="4"/>
      <c r="B75" s="3"/>
      <c r="C75" s="3"/>
      <c r="D75" s="3"/>
      <c r="E75" s="3"/>
      <c r="F75" s="3"/>
      <c r="G75" s="3"/>
      <c r="H75" s="3"/>
      <c r="I75" s="3"/>
    </row>
    <row r="76" spans="1:11">
      <c r="A76" s="4"/>
      <c r="B76" s="3"/>
      <c r="C76" s="3"/>
      <c r="D76" s="3"/>
      <c r="E76" s="3"/>
      <c r="F76" s="4"/>
      <c r="G76" s="4"/>
      <c r="H76" s="3"/>
      <c r="I76" s="3"/>
    </row>
    <row r="77" spans="1:11">
      <c r="A77" s="3"/>
      <c r="B77" s="3"/>
      <c r="C77" s="3"/>
      <c r="D77" s="3"/>
      <c r="E77" s="3"/>
      <c r="F77" s="3"/>
      <c r="G77" s="3"/>
      <c r="H77" s="3"/>
      <c r="I77" s="3"/>
    </row>
    <row r="78" spans="1:11">
      <c r="A78" s="3"/>
      <c r="B78" s="3"/>
      <c r="C78" s="3"/>
      <c r="D78" s="3"/>
      <c r="E78" s="3"/>
      <c r="F78" s="3"/>
      <c r="G78" s="3"/>
      <c r="H78" s="3"/>
      <c r="I78" s="3"/>
    </row>
    <row r="79" spans="1:11">
      <c r="A79" s="3"/>
      <c r="B79" s="3"/>
      <c r="C79" s="3"/>
      <c r="D79" s="3"/>
      <c r="E79" s="3"/>
      <c r="F79" s="3"/>
      <c r="G79" s="3"/>
      <c r="H79" s="3"/>
      <c r="I79" s="3"/>
    </row>
    <row r="80" spans="1:11">
      <c r="A80" s="3"/>
      <c r="B80" s="3"/>
      <c r="C80" s="3"/>
      <c r="D80" s="3"/>
      <c r="E80" s="3"/>
      <c r="F80" s="3"/>
      <c r="G80" s="3"/>
      <c r="H80" s="3"/>
      <c r="I80" s="3"/>
    </row>
    <row r="81" spans="1:9">
      <c r="A81" s="3"/>
      <c r="B81" s="3"/>
      <c r="C81" s="3"/>
      <c r="D81" s="3"/>
      <c r="E81" s="3"/>
      <c r="F81" s="3"/>
      <c r="G81" s="3"/>
      <c r="H81" s="3"/>
      <c r="I81" s="3"/>
    </row>
    <row r="82" spans="1:9">
      <c r="A82" s="3"/>
      <c r="B82" s="3"/>
      <c r="C82" s="3"/>
      <c r="D82" s="3"/>
      <c r="E82" s="3"/>
      <c r="F82" s="3"/>
      <c r="G82" s="3"/>
      <c r="H82" s="3"/>
      <c r="I82" s="3"/>
    </row>
    <row r="83" spans="1:9">
      <c r="A83" s="3"/>
      <c r="B83" s="3"/>
      <c r="C83" s="3"/>
      <c r="D83" s="3"/>
      <c r="E83" s="3"/>
      <c r="F83" s="3"/>
      <c r="G83" s="3"/>
      <c r="H83" s="3"/>
      <c r="I83" s="3"/>
    </row>
    <row r="84" spans="1:9" s="1" customFormat="1">
      <c r="A84" s="3"/>
      <c r="B84" s="3"/>
      <c r="C84" s="3"/>
      <c r="D84" s="3"/>
      <c r="E84" s="3"/>
      <c r="F84" s="3"/>
      <c r="G84" s="3"/>
      <c r="H84" s="3"/>
      <c r="I84" s="3"/>
    </row>
    <row r="85" spans="1:9" s="1" customFormat="1">
      <c r="A85" s="3"/>
      <c r="B85" s="3"/>
      <c r="C85" s="3"/>
      <c r="D85" s="3"/>
      <c r="E85" s="3"/>
      <c r="F85" s="3"/>
      <c r="G85" s="3"/>
      <c r="H85" s="3"/>
      <c r="I85" s="3"/>
    </row>
    <row r="86" spans="1:9" s="1" customFormat="1">
      <c r="A86" s="3"/>
      <c r="B86" s="3"/>
      <c r="C86" s="3"/>
      <c r="D86" s="3"/>
      <c r="E86" s="3"/>
      <c r="F86" s="3"/>
      <c r="G86" s="3"/>
      <c r="H86" s="3"/>
      <c r="I86" s="3"/>
    </row>
    <row r="87" spans="1:9" s="1" customFormat="1">
      <c r="A87" s="3"/>
      <c r="B87" s="3"/>
      <c r="C87" s="3"/>
      <c r="D87" s="3"/>
      <c r="E87" s="3"/>
      <c r="F87" s="3"/>
      <c r="G87" s="3"/>
      <c r="H87" s="3"/>
      <c r="I87" s="3"/>
    </row>
    <row r="88" spans="1:9" s="1" customFormat="1">
      <c r="A88" s="3"/>
      <c r="B88" s="3"/>
      <c r="C88" s="3"/>
      <c r="D88" s="3"/>
      <c r="E88" s="3"/>
      <c r="F88" s="3"/>
      <c r="G88" s="3"/>
      <c r="H88" s="3"/>
      <c r="I88" s="3"/>
    </row>
    <row r="89" spans="1:9" s="1" customFormat="1"/>
    <row r="90" spans="1:9" s="1" customFormat="1"/>
    <row r="91" spans="1:9" s="1" customFormat="1"/>
    <row r="92" spans="1:9" s="1" customFormat="1"/>
    <row r="93" spans="1:9" s="1" customFormat="1"/>
    <row r="94" spans="1:9" s="1" customFormat="1"/>
    <row r="95" spans="1:9" s="1" customFormat="1"/>
    <row r="96" spans="1:9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</sheetData>
  <sheetProtection algorithmName="SHA-512" hashValue="vWYgAKEkMdnHv9YpccJhVx5/jBlkt6vM8takdcAAwIKO8N6vRuXTC6/CjdA5D2Oi2z9emAn1fXH6tW8LikhXgw==" saltValue="ste2JcEqOaM6WgLj2Gkk8g==" spinCount="100000" sheet="1" objects="1" scenarios="1"/>
  <mergeCells count="5">
    <mergeCell ref="H43:I43"/>
    <mergeCell ref="H50:I50"/>
    <mergeCell ref="H53:I53"/>
    <mergeCell ref="H54:I54"/>
    <mergeCell ref="H55:I55"/>
  </mergeCells>
  <dataValidations count="1">
    <dataValidation type="list" allowBlank="1" showInputMessage="1" showErrorMessage="1" sqref="A25" xr:uid="{00000000-0002-0000-0200-000000000000}">
      <formula1>$A$55:$A$71</formula1>
    </dataValidation>
  </dataValidations>
  <pageMargins left="0.25" right="0.25" top="0.55685039370078748" bottom="0.55685039370078748" header="0.30000000000000004" footer="0.30000000000000004"/>
  <pageSetup paperSize="5" scale="71" orientation="landscape" horizontalDpi="4294967295" verticalDpi="4294967295" r:id="rId1"/>
  <headerFooter>
    <oddHeader>&amp;C&amp;14LOI Budget Chart</oddHeader>
    <oddFooter>&amp;C&amp;K000000Page &amp;P of &amp;N, prepared on &amp;D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  <pageSetUpPr fitToPage="1"/>
  </sheetPr>
  <dimension ref="A1:K121"/>
  <sheetViews>
    <sheetView topLeftCell="A6" zoomScale="70" workbookViewId="0"/>
  </sheetViews>
  <sheetFormatPr defaultColWidth="11.4609375" defaultRowHeight="15.5"/>
  <cols>
    <col min="1" max="1" width="46.765625" style="1" customWidth="1"/>
    <col min="2" max="2" width="7.765625" style="1" bestFit="1" customWidth="1"/>
    <col min="3" max="9" width="13.07421875" style="1" customWidth="1"/>
    <col min="10" max="10" width="2.3046875" style="1" customWidth="1"/>
    <col min="11" max="11" width="48.07421875" style="1" customWidth="1"/>
  </cols>
  <sheetData>
    <row r="1" spans="1:11" ht="25">
      <c r="A1" s="156" t="str">
        <f>Expenses!A1</f>
        <v>Department:</v>
      </c>
    </row>
    <row r="2" spans="1:11" ht="25">
      <c r="A2" s="156" t="str">
        <f>Expenses!A2</f>
        <v>Program Title:</v>
      </c>
    </row>
    <row r="3" spans="1:11" ht="23">
      <c r="A3" s="9"/>
    </row>
    <row r="4" spans="1:11" ht="23.5" thickBot="1">
      <c r="A4" s="9"/>
    </row>
    <row r="5" spans="1:11" ht="15" customHeight="1" thickBot="1">
      <c r="A5" s="21" t="s">
        <v>0</v>
      </c>
      <c r="B5" s="68"/>
      <c r="C5" s="49" t="s">
        <v>1</v>
      </c>
    </row>
    <row r="6" spans="1:11" ht="15" customHeight="1">
      <c r="A6" s="9"/>
    </row>
    <row r="7" spans="1:11" s="13" customFormat="1" ht="23">
      <c r="A7" s="9"/>
      <c r="B7" s="11"/>
      <c r="C7" s="11"/>
      <c r="D7" s="12" t="s">
        <v>9</v>
      </c>
      <c r="E7" s="12" t="s">
        <v>10</v>
      </c>
      <c r="F7" s="12" t="s">
        <v>11</v>
      </c>
      <c r="G7" s="12" t="s">
        <v>12</v>
      </c>
      <c r="H7" s="12" t="s">
        <v>13</v>
      </c>
      <c r="I7" s="11"/>
      <c r="J7" s="11"/>
      <c r="K7" s="12" t="s">
        <v>14</v>
      </c>
    </row>
    <row r="8" spans="1:11" ht="15" customHeight="1">
      <c r="A8" s="11" t="s">
        <v>64</v>
      </c>
    </row>
    <row r="9" spans="1:11" ht="15" customHeight="1">
      <c r="A9" s="11"/>
    </row>
    <row r="10" spans="1:11" ht="15" customHeight="1" thickBot="1">
      <c r="A10" s="14" t="s">
        <v>109</v>
      </c>
      <c r="B10" s="153"/>
      <c r="C10" s="153"/>
      <c r="D10" s="153"/>
      <c r="E10" s="153"/>
      <c r="F10" s="153"/>
      <c r="G10" s="153"/>
      <c r="H10" s="153"/>
    </row>
    <row r="11" spans="1:11" ht="15" customHeight="1" thickBot="1">
      <c r="A11" s="14" t="s">
        <v>110</v>
      </c>
      <c r="B11" s="16"/>
      <c r="C11" s="16"/>
      <c r="D11" s="125">
        <v>0</v>
      </c>
      <c r="E11" s="125">
        <v>0</v>
      </c>
      <c r="F11" s="125">
        <v>0</v>
      </c>
      <c r="G11" s="125">
        <v>0</v>
      </c>
      <c r="H11" s="125">
        <v>0</v>
      </c>
      <c r="K11" s="126"/>
    </row>
    <row r="12" spans="1:11" ht="15" customHeight="1" thickBot="1">
      <c r="A12" s="141" t="s">
        <v>67</v>
      </c>
      <c r="B12" s="125">
        <v>0</v>
      </c>
      <c r="C12" s="148">
        <f>+B12/30</f>
        <v>0</v>
      </c>
      <c r="D12" s="146"/>
      <c r="E12" s="146"/>
      <c r="F12" s="146"/>
      <c r="G12" s="146"/>
      <c r="H12" s="146"/>
      <c r="K12" s="126"/>
    </row>
    <row r="13" spans="1:11" ht="16" thickBot="1">
      <c r="A13" s="141" t="s">
        <v>68</v>
      </c>
      <c r="B13" s="136">
        <v>0.1</v>
      </c>
      <c r="C13" s="147"/>
      <c r="D13" s="146"/>
      <c r="E13" s="146"/>
      <c r="F13" s="146"/>
      <c r="G13" s="146"/>
      <c r="H13" s="146"/>
      <c r="K13" s="126"/>
    </row>
    <row r="14" spans="1:11" ht="16" hidden="1" thickBot="1">
      <c r="A14" s="141"/>
      <c r="B14" s="155"/>
      <c r="C14" s="145"/>
      <c r="D14">
        <v>0</v>
      </c>
      <c r="E14">
        <v>1</v>
      </c>
      <c r="F14">
        <v>2</v>
      </c>
      <c r="G14">
        <v>3</v>
      </c>
      <c r="H14">
        <v>4</v>
      </c>
      <c r="K14" s="142"/>
    </row>
    <row r="15" spans="1:11" ht="16" hidden="1" thickBot="1">
      <c r="A15" s="141"/>
      <c r="B15" s="141"/>
      <c r="C15"/>
      <c r="D15" s="154">
        <v>1</v>
      </c>
      <c r="E15" s="154">
        <f>MIN(1,E16)</f>
        <v>-0.99999999999999989</v>
      </c>
      <c r="F15" s="154">
        <f>MIN(1,F16)</f>
        <v>0</v>
      </c>
      <c r="G15" s="154">
        <f>MIN(1,G16)</f>
        <v>0</v>
      </c>
      <c r="H15" s="154">
        <f>MIN(1,H16)</f>
        <v>0</v>
      </c>
      <c r="K15" s="130"/>
    </row>
    <row r="16" spans="1:11" ht="16" hidden="1" thickBot="1">
      <c r="A16" s="141"/>
      <c r="B16" s="141"/>
      <c r="C16" s="145">
        <f>+C12+0.0000000000000001</f>
        <v>9.9999999999999998E-17</v>
      </c>
      <c r="D16" s="145">
        <v>1</v>
      </c>
      <c r="E16" s="145">
        <f>MIN(1, (+C16-D16))</f>
        <v>-0.99999999999999989</v>
      </c>
      <c r="F16" s="145">
        <f>MIN(1, (+C16-D16-E16))</f>
        <v>0</v>
      </c>
      <c r="G16" s="145">
        <f>MIN(1, (+C16-D16-E16-F16))</f>
        <v>0</v>
      </c>
      <c r="H16" s="145">
        <f>MIN(1, (+C16-E16-F16-G16-D16))</f>
        <v>0</v>
      </c>
      <c r="K16" s="130"/>
    </row>
    <row r="17" spans="1:11" ht="16" hidden="1" thickBot="1">
      <c r="A17" s="141"/>
      <c r="B17" s="144"/>
      <c r="C17"/>
      <c r="D17">
        <f>IF($D$15&gt;0,+(IF($D$14&lt;$C$12,$D$11,0))*$D$15,0)</f>
        <v>0</v>
      </c>
      <c r="E17">
        <f>IF($E$15&gt;=0,IF($E$14&lt;$C$12,D17*(1-$B$13),0)*$E$15,0)</f>
        <v>0</v>
      </c>
      <c r="F17">
        <f>IF($F$15&gt;=0,IF($F$14&lt;$C$12,E17*(1-$B$13),0)*$F$15,0)</f>
        <v>0</v>
      </c>
      <c r="G17">
        <f>IF($G$15&gt;=0,IF($G$14&lt;$C$12,F17*(1-$B$13),0)*$G$15,0)</f>
        <v>0</v>
      </c>
      <c r="H17">
        <f>IF($H$15&gt;=0,IF($H$14&lt;$C$12,G17*(1-$B$13),0)*$H$15,0)</f>
        <v>0</v>
      </c>
      <c r="K17" s="130"/>
    </row>
    <row r="18" spans="1:11" ht="16" hidden="1" thickBot="1">
      <c r="A18" s="141"/>
      <c r="B18" s="144"/>
      <c r="C18"/>
      <c r="D18"/>
      <c r="E18">
        <f>IF($D$16&gt;0,+(IF($D$14&lt;$C$12,$E$11,0))*$D$15,0)</f>
        <v>0</v>
      </c>
      <c r="F18">
        <f>IF($E$16&gt;=0,IF($E$14&lt;$C$12,E18*(1-$B$13),0)*$E$15,0)</f>
        <v>0</v>
      </c>
      <c r="G18">
        <f>IF($F$16&gt;=0,IF($F$14&lt;$C$12,F18*(1-$B$13),0)*$F$15,0)</f>
        <v>0</v>
      </c>
      <c r="H18">
        <f>IF($G$16&gt;=0,IF($G$14&lt;$C$12,G18*(1-$B$13),0)*$G$15,0)</f>
        <v>0</v>
      </c>
      <c r="K18" s="130"/>
    </row>
    <row r="19" spans="1:11" ht="16" hidden="1" thickBot="1">
      <c r="A19" s="141"/>
      <c r="B19" s="144"/>
      <c r="C19"/>
      <c r="D19"/>
      <c r="E19"/>
      <c r="F19">
        <f>IF($D$16&gt;0,+(IF($D$14&lt;$C$12,$F$11,0))*$D$15,0)</f>
        <v>0</v>
      </c>
      <c r="G19">
        <f>IF($E$16&gt;=0,IF($E$14&lt;$C$12,F19*(1-$B$13),0)*$E$15,0)</f>
        <v>0</v>
      </c>
      <c r="H19">
        <f>IF($F$16&gt;=0,IF($F$14&lt;$C$12,G19*(1-$B$13),0)*$F$15,0)</f>
        <v>0</v>
      </c>
      <c r="K19" s="130"/>
    </row>
    <row r="20" spans="1:11" ht="16" hidden="1" thickBot="1">
      <c r="A20" s="141"/>
      <c r="B20" s="144"/>
      <c r="C20"/>
      <c r="D20"/>
      <c r="E20"/>
      <c r="F20"/>
      <c r="G20">
        <f>IF($D$16&gt;0,+(IF($D$14&lt;$C$12,$G$11,0))*$D$15,0)</f>
        <v>0</v>
      </c>
      <c r="H20">
        <f>IF($E$16&gt;=0,IF($E$14&lt;$C$12,G20*(1-$B$13),0)*$E$15,0)</f>
        <v>0</v>
      </c>
      <c r="K20" s="130"/>
    </row>
    <row r="21" spans="1:11" ht="16" hidden="1" thickBot="1">
      <c r="A21" s="14"/>
      <c r="B21" s="16"/>
      <c r="C21"/>
      <c r="D21"/>
      <c r="E21"/>
      <c r="F21"/>
      <c r="G21"/>
      <c r="H21">
        <f>IF($D$16&gt;0,+(IF($D$14&lt;$C$12,$H$11,0))*$D$15,0)</f>
        <v>0</v>
      </c>
      <c r="K21" s="130"/>
    </row>
    <row r="22" spans="1:11" ht="16" thickBot="1">
      <c r="A22" s="116" t="s">
        <v>69</v>
      </c>
      <c r="B22" s="117"/>
      <c r="C22" s="117"/>
      <c r="D22" s="143">
        <f>SUM(D17:D21)</f>
        <v>0</v>
      </c>
      <c r="E22" s="143">
        <f>SUM(E17:E21)</f>
        <v>0</v>
      </c>
      <c r="F22" s="143">
        <f>SUM(F17:F21)</f>
        <v>0</v>
      </c>
      <c r="G22" s="143">
        <f>SUM(G17:G21)</f>
        <v>0</v>
      </c>
      <c r="H22" s="143">
        <f>SUM(H17:H21)</f>
        <v>0</v>
      </c>
      <c r="K22" s="130"/>
    </row>
    <row r="23" spans="1:11" ht="15" customHeight="1">
      <c r="A23" s="11"/>
      <c r="B23" s="17"/>
      <c r="C23" s="17"/>
      <c r="D23" s="17"/>
      <c r="E23" s="17"/>
      <c r="F23" s="17"/>
      <c r="G23" s="17"/>
      <c r="H23" s="17"/>
      <c r="K23" s="128"/>
    </row>
    <row r="24" spans="1:11" ht="15" customHeight="1" thickBot="1">
      <c r="A24" s="14" t="s">
        <v>70</v>
      </c>
      <c r="B24" s="14"/>
      <c r="C24" s="16" t="s">
        <v>71</v>
      </c>
      <c r="D24" s="14"/>
      <c r="E24" s="14"/>
      <c r="F24" s="14"/>
      <c r="G24" s="14"/>
      <c r="H24" s="14"/>
      <c r="K24" s="158"/>
    </row>
    <row r="25" spans="1:11" ht="15" customHeight="1" thickBot="1">
      <c r="A25" s="125" t="s">
        <v>89</v>
      </c>
      <c r="B25" s="14"/>
      <c r="C25" s="152">
        <f>VLOOKUP(A25,A53:D69,4,FALSE)</f>
        <v>0</v>
      </c>
      <c r="D25" s="14"/>
      <c r="E25" s="14"/>
      <c r="F25" s="14"/>
      <c r="G25" s="14"/>
      <c r="H25" s="14"/>
      <c r="K25" s="126"/>
    </row>
    <row r="26" spans="1:11" ht="15" customHeight="1">
      <c r="A26" s="14"/>
      <c r="B26" s="14"/>
      <c r="C26" s="14"/>
      <c r="D26" s="14"/>
      <c r="E26" s="14"/>
      <c r="F26" s="14"/>
      <c r="G26" s="14"/>
      <c r="H26" s="14"/>
      <c r="K26" s="127"/>
    </row>
    <row r="27" spans="1:11" ht="15" customHeight="1" thickBot="1">
      <c r="A27" s="11"/>
      <c r="B27" s="17"/>
      <c r="C27" s="17"/>
      <c r="D27" s="17"/>
      <c r="E27" s="17"/>
      <c r="F27" s="17"/>
      <c r="G27" s="17"/>
      <c r="H27" s="17"/>
      <c r="K27" s="128"/>
    </row>
    <row r="28" spans="1:11" ht="15" customHeight="1" thickBot="1">
      <c r="A28" s="14" t="s">
        <v>73</v>
      </c>
      <c r="B28" s="16"/>
      <c r="C28" s="16"/>
      <c r="D28" s="46">
        <f>+(D22*$C$25)</f>
        <v>0</v>
      </c>
      <c r="E28" s="46">
        <f>+(E22*$C$25)</f>
        <v>0</v>
      </c>
      <c r="F28" s="46">
        <f>+(F22*$C$25)</f>
        <v>0</v>
      </c>
      <c r="G28" s="46">
        <f>+(G22*$C$25)</f>
        <v>0</v>
      </c>
      <c r="H28" s="46">
        <f>+(H22*$C$25)</f>
        <v>0</v>
      </c>
      <c r="K28" s="128"/>
    </row>
    <row r="29" spans="1:11" ht="15" customHeight="1">
      <c r="A29" s="11"/>
      <c r="K29" s="128"/>
    </row>
    <row r="30" spans="1:11" ht="15" customHeight="1">
      <c r="A30" s="6"/>
      <c r="K30" s="128"/>
    </row>
    <row r="31" spans="1:11" ht="29.25" customHeight="1">
      <c r="A31" s="86" t="s">
        <v>74</v>
      </c>
      <c r="B31" s="87"/>
      <c r="C31" s="70" t="s">
        <v>8</v>
      </c>
      <c r="D31" s="12" t="s">
        <v>9</v>
      </c>
      <c r="E31" s="12" t="s">
        <v>10</v>
      </c>
      <c r="F31" s="12" t="s">
        <v>11</v>
      </c>
      <c r="G31" s="12" t="s">
        <v>12</v>
      </c>
      <c r="H31" s="12" t="s">
        <v>13</v>
      </c>
      <c r="I31" s="12" t="s">
        <v>30</v>
      </c>
      <c r="J31" s="58"/>
      <c r="K31" s="128"/>
    </row>
    <row r="32" spans="1:11" ht="16" thickBot="1">
      <c r="A32" s="34" t="s">
        <v>75</v>
      </c>
      <c r="B32" s="35"/>
      <c r="C32" s="35"/>
      <c r="D32" s="36"/>
      <c r="E32" s="36"/>
      <c r="F32" s="36"/>
      <c r="G32" s="36"/>
      <c r="H32" s="36"/>
      <c r="I32" s="36"/>
      <c r="J32" s="11"/>
      <c r="K32" s="128"/>
    </row>
    <row r="33" spans="1:11" s="4" customFormat="1" ht="14.5" thickBot="1">
      <c r="A33" s="50" t="s">
        <v>76</v>
      </c>
      <c r="B33" s="47">
        <f>'Revenue Cycle 1'!B33</f>
        <v>2797</v>
      </c>
      <c r="C33" s="96"/>
      <c r="D33" s="37">
        <f>D22*$B33</f>
        <v>0</v>
      </c>
      <c r="E33" s="37">
        <f>E22*$B33</f>
        <v>0</v>
      </c>
      <c r="F33" s="37">
        <f>F22*$B33</f>
        <v>0</v>
      </c>
      <c r="G33" s="37">
        <f>G22*$B33</f>
        <v>0</v>
      </c>
      <c r="H33" s="37">
        <f>H22*$B33</f>
        <v>0</v>
      </c>
      <c r="I33" s="38">
        <f>SUM(D33:H33)</f>
        <v>0</v>
      </c>
      <c r="J33" s="59"/>
      <c r="K33" s="129"/>
    </row>
    <row r="34" spans="1:11" s="4" customFormat="1" ht="14">
      <c r="A34" s="15"/>
      <c r="B34" s="48"/>
      <c r="C34" s="48"/>
      <c r="D34" s="39"/>
      <c r="E34" s="39"/>
      <c r="F34" s="39"/>
      <c r="G34" s="39"/>
      <c r="H34" s="40"/>
      <c r="I34" s="39"/>
      <c r="J34" s="59"/>
      <c r="K34" s="129"/>
    </row>
    <row r="35" spans="1:11" ht="16" thickBot="1">
      <c r="A35" s="34" t="s">
        <v>77</v>
      </c>
      <c r="B35" s="41"/>
      <c r="C35" s="41"/>
      <c r="D35" s="41"/>
      <c r="E35" s="41"/>
      <c r="F35" s="41"/>
      <c r="G35" s="41"/>
      <c r="H35" s="41"/>
      <c r="I35" s="41"/>
      <c r="J35" s="60"/>
      <c r="K35" s="128"/>
    </row>
    <row r="36" spans="1:11" s="4" customFormat="1" ht="14.5" thickBot="1">
      <c r="A36" s="51" t="s">
        <v>78</v>
      </c>
      <c r="B36" s="47">
        <f>'Revenue Cycle 1'!B36</f>
        <v>3906</v>
      </c>
      <c r="C36" s="74"/>
      <c r="D36" s="37">
        <f>D28*$B36</f>
        <v>0</v>
      </c>
      <c r="E36" s="37">
        <f>E28*$B36</f>
        <v>0</v>
      </c>
      <c r="F36" s="37">
        <f>F28*$B36</f>
        <v>0</v>
      </c>
      <c r="G36" s="37">
        <f>G28*$B36</f>
        <v>0</v>
      </c>
      <c r="H36" s="37">
        <f>H28*$B36</f>
        <v>0</v>
      </c>
      <c r="I36" s="38">
        <f>SUM(D36:H36)</f>
        <v>0</v>
      </c>
      <c r="J36" s="59"/>
      <c r="K36" s="129"/>
    </row>
    <row r="37" spans="1:11" s="4" customFormat="1" ht="15" customHeight="1" thickBot="1">
      <c r="A37" s="51" t="s">
        <v>79</v>
      </c>
      <c r="B37" s="47">
        <f>'Revenue Cycle 1'!B37</f>
        <v>2386</v>
      </c>
      <c r="C37" s="96"/>
      <c r="D37" s="42">
        <f>D22*$B37</f>
        <v>0</v>
      </c>
      <c r="E37" s="42">
        <f>E22*$B37</f>
        <v>0</v>
      </c>
      <c r="F37" s="42">
        <f>F22*$B37</f>
        <v>0</v>
      </c>
      <c r="G37" s="42">
        <f>G22*$B37</f>
        <v>0</v>
      </c>
      <c r="H37" s="42">
        <f>H22*$B37</f>
        <v>0</v>
      </c>
      <c r="I37" s="43">
        <f>SUM(D37:H37)</f>
        <v>0</v>
      </c>
      <c r="J37" s="59"/>
      <c r="K37" s="129"/>
    </row>
    <row r="38" spans="1:11">
      <c r="A38" s="85" t="s">
        <v>80</v>
      </c>
      <c r="B38" s="100"/>
      <c r="C38" s="110"/>
      <c r="D38" s="108">
        <f t="shared" ref="D38:I38" si="0">SUM(D36:D37)</f>
        <v>0</v>
      </c>
      <c r="E38" s="45">
        <f t="shared" si="0"/>
        <v>0</v>
      </c>
      <c r="F38" s="45">
        <f t="shared" si="0"/>
        <v>0</v>
      </c>
      <c r="G38" s="45">
        <f t="shared" si="0"/>
        <v>0</v>
      </c>
      <c r="H38" s="45">
        <f t="shared" si="0"/>
        <v>0</v>
      </c>
      <c r="I38" s="45">
        <f t="shared" si="0"/>
        <v>0</v>
      </c>
      <c r="J38" s="61"/>
      <c r="K38" s="128"/>
    </row>
    <row r="39" spans="1:11" ht="16" thickBot="1">
      <c r="A39" s="67"/>
      <c r="B39" s="63"/>
      <c r="C39" s="64"/>
      <c r="D39" s="64"/>
      <c r="E39" s="64"/>
      <c r="F39" s="64"/>
      <c r="G39" s="64"/>
      <c r="H39" s="64"/>
      <c r="I39" s="59"/>
      <c r="J39" s="59"/>
      <c r="K39" s="130"/>
    </row>
    <row r="40" spans="1:11" ht="16" thickBot="1">
      <c r="A40" s="50" t="s">
        <v>81</v>
      </c>
      <c r="B40" s="109"/>
      <c r="C40" s="131"/>
      <c r="D40" s="132"/>
      <c r="E40" s="132"/>
      <c r="F40" s="132"/>
      <c r="G40" s="132"/>
      <c r="H40" s="132"/>
      <c r="I40" s="38">
        <f>SUM(C40:H40)</f>
        <v>0</v>
      </c>
      <c r="J40" s="59"/>
      <c r="K40" s="126"/>
    </row>
    <row r="41" spans="1:11">
      <c r="A41" s="33"/>
      <c r="B41" s="20"/>
      <c r="C41" s="20"/>
      <c r="D41" s="20"/>
      <c r="E41" s="20"/>
      <c r="F41" s="20"/>
      <c r="G41" s="20"/>
      <c r="H41" s="5"/>
      <c r="I41" s="5"/>
      <c r="J41" s="5"/>
      <c r="K41" s="128"/>
    </row>
    <row r="42" spans="1:11" ht="16" thickBot="1">
      <c r="A42" s="32" t="s">
        <v>82</v>
      </c>
      <c r="B42" s="14"/>
      <c r="C42" s="44">
        <f>+C33+C38+C40</f>
        <v>0</v>
      </c>
      <c r="D42" s="44">
        <f t="shared" ref="D42:I42" si="1">+D33+D38+D40</f>
        <v>0</v>
      </c>
      <c r="E42" s="44">
        <f t="shared" si="1"/>
        <v>0</v>
      </c>
      <c r="F42" s="44">
        <f t="shared" si="1"/>
        <v>0</v>
      </c>
      <c r="G42" s="44">
        <f t="shared" si="1"/>
        <v>0</v>
      </c>
      <c r="H42" s="44">
        <f t="shared" si="1"/>
        <v>0</v>
      </c>
      <c r="I42" s="44">
        <f t="shared" si="1"/>
        <v>0</v>
      </c>
      <c r="J42" s="60"/>
      <c r="K42" s="128"/>
    </row>
    <row r="43" spans="1:11" s="4" customFormat="1" ht="14.5" thickTop="1">
      <c r="A43" s="18"/>
      <c r="B43" s="19"/>
      <c r="C43" s="19"/>
      <c r="D43" s="19"/>
      <c r="E43" s="19"/>
      <c r="F43" s="19"/>
      <c r="G43" s="19"/>
      <c r="H43" s="188"/>
      <c r="I43" s="188"/>
      <c r="J43" s="55"/>
      <c r="K43" s="3"/>
    </row>
    <row r="44" spans="1:11">
      <c r="A44" s="119" t="s">
        <v>83</v>
      </c>
      <c r="B44" s="120"/>
      <c r="C44" s="120"/>
      <c r="D44" s="120"/>
      <c r="E44" s="120"/>
      <c r="F44" s="120"/>
      <c r="G44" s="120"/>
      <c r="H44" s="121"/>
      <c r="I44" s="121"/>
      <c r="J44" s="5"/>
      <c r="K44" s="128"/>
    </row>
    <row r="45" spans="1:11" ht="16" thickBot="1">
      <c r="A45" s="157" t="s">
        <v>84</v>
      </c>
      <c r="B45" s="30"/>
      <c r="C45" s="30"/>
      <c r="D45" s="30"/>
      <c r="E45" s="30"/>
      <c r="F45" s="30"/>
      <c r="G45" s="30"/>
      <c r="H45" s="31"/>
      <c r="I45" s="31"/>
      <c r="J45" s="5"/>
      <c r="K45" s="128"/>
    </row>
    <row r="46" spans="1:11" ht="16" thickBot="1">
      <c r="A46" s="122" t="s">
        <v>85</v>
      </c>
      <c r="B46" s="109"/>
      <c r="C46" s="131"/>
      <c r="D46" s="132"/>
      <c r="E46" s="132"/>
      <c r="F46" s="132"/>
      <c r="G46" s="132"/>
      <c r="H46" s="132"/>
      <c r="I46" s="38">
        <f>SUM(C46:H46)</f>
        <v>0</v>
      </c>
      <c r="J46" s="59"/>
      <c r="K46" s="126"/>
    </row>
    <row r="47" spans="1:11" ht="16" thickBot="1">
      <c r="A47" s="122" t="s">
        <v>107</v>
      </c>
      <c r="B47" s="63"/>
      <c r="C47" s="132"/>
      <c r="D47" s="132"/>
      <c r="E47" s="132"/>
      <c r="F47" s="132"/>
      <c r="G47" s="132"/>
      <c r="H47" s="132"/>
      <c r="I47" s="38">
        <f>SUM(C47:H47)</f>
        <v>0</v>
      </c>
      <c r="J47" s="59"/>
      <c r="K47" s="126"/>
    </row>
    <row r="48" spans="1:11" ht="16" thickBot="1">
      <c r="A48" s="122" t="s">
        <v>87</v>
      </c>
      <c r="B48" s="63"/>
      <c r="C48" s="132"/>
      <c r="D48" s="132"/>
      <c r="E48" s="132"/>
      <c r="F48" s="132"/>
      <c r="G48" s="132"/>
      <c r="H48" s="132"/>
      <c r="I48" s="38">
        <f>SUM(C48:H48)</f>
        <v>0</v>
      </c>
      <c r="J48" s="59"/>
      <c r="K48" s="126"/>
    </row>
    <row r="49" spans="1:11" ht="16" thickBot="1">
      <c r="A49" s="122" t="s">
        <v>60</v>
      </c>
      <c r="B49" s="63"/>
      <c r="C49" s="132"/>
      <c r="D49" s="132"/>
      <c r="E49" s="132"/>
      <c r="F49" s="132"/>
      <c r="G49" s="132"/>
      <c r="H49" s="132"/>
      <c r="I49" s="38">
        <f>SUM(C49:H49)</f>
        <v>0</v>
      </c>
      <c r="J49" s="59"/>
      <c r="K49" s="126"/>
    </row>
    <row r="50" spans="1:11" s="4" customFormat="1" ht="14">
      <c r="A50" s="18"/>
      <c r="B50" s="3"/>
      <c r="C50" s="3"/>
      <c r="D50" s="3"/>
      <c r="E50" s="3"/>
      <c r="F50" s="3"/>
      <c r="G50" s="3"/>
      <c r="H50" s="188"/>
      <c r="I50" s="188"/>
      <c r="J50" s="55"/>
      <c r="K50" s="3"/>
    </row>
    <row r="51" spans="1:11" s="4" customFormat="1" ht="16" thickBot="1">
      <c r="A51" s="32" t="s">
        <v>88</v>
      </c>
      <c r="B51" s="14"/>
      <c r="C51" s="44">
        <f>SUM(C46:C50)</f>
        <v>0</v>
      </c>
      <c r="D51" s="44">
        <f t="shared" ref="D51:I51" si="2">SUM(D46:D50)</f>
        <v>0</v>
      </c>
      <c r="E51" s="44">
        <f t="shared" si="2"/>
        <v>0</v>
      </c>
      <c r="F51" s="44">
        <f t="shared" si="2"/>
        <v>0</v>
      </c>
      <c r="G51" s="44">
        <f t="shared" si="2"/>
        <v>0</v>
      </c>
      <c r="H51" s="44">
        <f t="shared" si="2"/>
        <v>0</v>
      </c>
      <c r="I51" s="44">
        <f t="shared" si="2"/>
        <v>0</v>
      </c>
      <c r="J51" s="55"/>
      <c r="K51" s="3"/>
    </row>
    <row r="52" spans="1:11" s="4" customFormat="1" ht="14.5" thickTop="1">
      <c r="A52" s="18"/>
      <c r="B52" s="19"/>
      <c r="C52" s="19"/>
      <c r="D52" s="19"/>
      <c r="E52" s="19"/>
      <c r="F52" s="19"/>
      <c r="G52" s="19"/>
      <c r="H52" s="188"/>
      <c r="I52" s="188"/>
      <c r="J52" s="55"/>
      <c r="K52" s="3"/>
    </row>
    <row r="53" spans="1:11" s="4" customFormat="1" ht="14" hidden="1">
      <c r="A53" s="3" t="s">
        <v>89</v>
      </c>
      <c r="B53" s="3"/>
      <c r="C53" s="3"/>
      <c r="D53" s="3"/>
      <c r="E53" s="3"/>
      <c r="F53" s="3"/>
      <c r="G53" s="3"/>
      <c r="H53" s="188"/>
      <c r="I53" s="188"/>
      <c r="J53" s="55"/>
      <c r="K53" s="3"/>
    </row>
    <row r="54" spans="1:11" s="4" customFormat="1" ht="14" hidden="1">
      <c r="A54" s="3" t="s">
        <v>90</v>
      </c>
      <c r="B54" s="150">
        <v>4.72</v>
      </c>
      <c r="C54" s="150">
        <v>5.25</v>
      </c>
      <c r="D54" s="150">
        <v>12.55</v>
      </c>
      <c r="E54" s="26"/>
      <c r="F54" s="26"/>
      <c r="G54" s="26"/>
      <c r="H54" s="3"/>
      <c r="I54" s="3"/>
      <c r="J54" s="55"/>
      <c r="K54" s="3"/>
    </row>
    <row r="55" spans="1:11" hidden="1">
      <c r="A55" s="3" t="s">
        <v>91</v>
      </c>
      <c r="B55" s="150">
        <v>2.1</v>
      </c>
      <c r="C55" s="150">
        <v>9.31</v>
      </c>
      <c r="D55" s="150">
        <v>12.55</v>
      </c>
      <c r="E55" s="19"/>
      <c r="F55" s="19"/>
      <c r="G55" s="19"/>
      <c r="H55" s="3"/>
      <c r="I55" s="3"/>
      <c r="J55" s="5"/>
    </row>
    <row r="56" spans="1:11" hidden="1">
      <c r="A56" s="3" t="s">
        <v>92</v>
      </c>
      <c r="B56" s="150">
        <v>2.1</v>
      </c>
      <c r="C56" s="150">
        <v>5.25</v>
      </c>
      <c r="D56" s="150">
        <v>12.55</v>
      </c>
      <c r="E56" s="3"/>
      <c r="F56" s="3"/>
      <c r="G56" s="3"/>
      <c r="H56" s="3"/>
      <c r="I56" s="3"/>
      <c r="J56" s="56"/>
    </row>
    <row r="57" spans="1:11" hidden="1">
      <c r="A57" s="3" t="s">
        <v>93</v>
      </c>
      <c r="B57" s="150">
        <v>2.1</v>
      </c>
      <c r="C57" s="150">
        <v>5.25</v>
      </c>
      <c r="D57" s="150">
        <v>12.55</v>
      </c>
      <c r="E57" s="19"/>
      <c r="F57" s="19"/>
      <c r="G57" s="19"/>
      <c r="H57" s="3"/>
      <c r="I57" s="3"/>
      <c r="J57" s="5"/>
    </row>
    <row r="58" spans="1:11" hidden="1">
      <c r="A58" s="149" t="s">
        <v>94</v>
      </c>
      <c r="B58" s="150">
        <v>2.1</v>
      </c>
      <c r="C58" s="150">
        <v>5.25</v>
      </c>
      <c r="D58" s="150">
        <v>12.55</v>
      </c>
      <c r="E58" s="149"/>
      <c r="F58" s="149"/>
      <c r="G58" s="149"/>
      <c r="H58" s="149"/>
      <c r="I58" s="149"/>
      <c r="J58" s="57"/>
    </row>
    <row r="59" spans="1:11" s="4" customFormat="1" hidden="1">
      <c r="A59" s="149" t="s">
        <v>95</v>
      </c>
      <c r="B59" s="150">
        <v>2.1</v>
      </c>
      <c r="C59" s="150">
        <v>5.25</v>
      </c>
      <c r="D59" s="150">
        <v>12.55</v>
      </c>
      <c r="E59" s="3"/>
      <c r="F59" s="3"/>
      <c r="G59" s="3"/>
      <c r="H59" s="3"/>
      <c r="I59" s="3"/>
      <c r="J59" s="5"/>
      <c r="K59" s="3"/>
    </row>
    <row r="60" spans="1:11" s="4" customFormat="1" hidden="1">
      <c r="A60" s="149" t="s">
        <v>96</v>
      </c>
      <c r="B60" s="150">
        <v>2.1</v>
      </c>
      <c r="C60" s="150">
        <v>2.4500000000000002</v>
      </c>
      <c r="D60" s="150">
        <v>12.55</v>
      </c>
      <c r="E60" s="3"/>
      <c r="F60" s="3"/>
      <c r="G60" s="3"/>
      <c r="H60" s="3"/>
      <c r="I60" s="3"/>
      <c r="J60" s="5"/>
      <c r="K60" s="3"/>
    </row>
    <row r="61" spans="1:11" s="4" customFormat="1" hidden="1">
      <c r="A61" s="149" t="s">
        <v>97</v>
      </c>
      <c r="B61" s="150">
        <v>2.1</v>
      </c>
      <c r="C61" s="150">
        <v>2.4500000000000002</v>
      </c>
      <c r="D61" s="150">
        <v>12.55</v>
      </c>
      <c r="E61" s="3"/>
      <c r="F61" s="3"/>
      <c r="G61" s="3"/>
      <c r="H61" s="3"/>
      <c r="I61" s="3"/>
      <c r="J61" s="5"/>
      <c r="K61" s="3"/>
    </row>
    <row r="62" spans="1:11" hidden="1">
      <c r="A62" s="3" t="s">
        <v>72</v>
      </c>
      <c r="B62" s="150">
        <v>2.1</v>
      </c>
      <c r="C62" s="150">
        <v>2.4500000000000002</v>
      </c>
      <c r="D62" s="150">
        <v>12.55</v>
      </c>
      <c r="E62" s="19"/>
      <c r="F62" s="19"/>
      <c r="G62" s="19"/>
      <c r="H62" s="3"/>
      <c r="I62" s="3"/>
      <c r="J62" s="5"/>
    </row>
    <row r="63" spans="1:11" hidden="1">
      <c r="A63" s="3" t="s">
        <v>98</v>
      </c>
      <c r="B63" s="150">
        <v>2.1</v>
      </c>
      <c r="C63" s="150">
        <v>2.4500000000000002</v>
      </c>
      <c r="D63" s="150">
        <v>12.55</v>
      </c>
      <c r="E63" s="19"/>
      <c r="F63" s="19"/>
      <c r="G63" s="19"/>
      <c r="H63" s="3"/>
      <c r="I63" s="3"/>
      <c r="J63" s="5"/>
    </row>
    <row r="64" spans="1:11" hidden="1">
      <c r="A64" s="3" t="s">
        <v>99</v>
      </c>
      <c r="B64" s="150">
        <v>1.38</v>
      </c>
      <c r="C64" s="150">
        <v>5.25</v>
      </c>
      <c r="D64" s="150">
        <v>12.55</v>
      </c>
      <c r="E64" s="3"/>
      <c r="F64" s="3"/>
      <c r="G64" s="3"/>
      <c r="H64" s="3"/>
      <c r="I64" s="3"/>
      <c r="J64" s="5"/>
    </row>
    <row r="65" spans="1:11" hidden="1">
      <c r="A65" s="149" t="s">
        <v>100</v>
      </c>
      <c r="B65" s="150">
        <v>1.38</v>
      </c>
      <c r="C65" s="150">
        <v>5.25</v>
      </c>
      <c r="D65" s="150">
        <v>12.55</v>
      </c>
      <c r="E65" s="3"/>
      <c r="F65" s="3"/>
      <c r="G65" s="3"/>
      <c r="H65" s="4"/>
      <c r="I65" s="4"/>
      <c r="J65"/>
      <c r="K65"/>
    </row>
    <row r="66" spans="1:11" hidden="1">
      <c r="A66" s="149" t="s">
        <v>101</v>
      </c>
      <c r="B66" s="150">
        <v>1.38</v>
      </c>
      <c r="C66" s="150">
        <v>5.25</v>
      </c>
      <c r="D66" s="150">
        <v>12.55</v>
      </c>
      <c r="E66" s="3"/>
      <c r="F66" s="3"/>
      <c r="G66" s="3"/>
      <c r="H66" s="4"/>
      <c r="I66" s="4"/>
      <c r="J66"/>
      <c r="K66"/>
    </row>
    <row r="67" spans="1:11" hidden="1">
      <c r="A67" s="3" t="s">
        <v>102</v>
      </c>
      <c r="B67" s="150">
        <v>1.38</v>
      </c>
      <c r="C67" s="150">
        <v>5.25</v>
      </c>
      <c r="D67" s="150">
        <v>12.55</v>
      </c>
      <c r="E67" s="3"/>
      <c r="F67" s="3"/>
      <c r="G67" s="3"/>
      <c r="H67" s="4"/>
      <c r="I67" s="4"/>
      <c r="J67"/>
      <c r="K67"/>
    </row>
    <row r="68" spans="1:11" hidden="1">
      <c r="A68" s="149" t="s">
        <v>103</v>
      </c>
      <c r="B68" s="150">
        <v>1.38</v>
      </c>
      <c r="C68" s="150">
        <v>2.4500000000000002</v>
      </c>
      <c r="D68" s="150">
        <v>12.55</v>
      </c>
      <c r="E68" s="3"/>
      <c r="F68" s="3"/>
      <c r="G68" s="3"/>
      <c r="H68" s="4"/>
      <c r="I68" s="4"/>
      <c r="J68" s="23"/>
      <c r="K68"/>
    </row>
    <row r="69" spans="1:11" hidden="1">
      <c r="A69" s="149" t="s">
        <v>104</v>
      </c>
      <c r="B69" s="151">
        <v>1</v>
      </c>
      <c r="C69" s="150">
        <v>2.4500000000000002</v>
      </c>
      <c r="D69" s="150">
        <v>8.59</v>
      </c>
      <c r="E69" s="3"/>
      <c r="F69" s="3"/>
      <c r="G69" s="3"/>
      <c r="H69" s="4"/>
      <c r="I69" s="4"/>
      <c r="J69"/>
      <c r="K69"/>
    </row>
    <row r="70" spans="1:11">
      <c r="A70" s="3"/>
      <c r="B70" s="3"/>
      <c r="C70" s="3"/>
      <c r="D70" s="3"/>
      <c r="E70" s="3"/>
      <c r="F70" s="3"/>
      <c r="G70" s="3"/>
      <c r="H70" s="3"/>
      <c r="I70" s="3"/>
    </row>
    <row r="71" spans="1:11">
      <c r="A71" s="3"/>
      <c r="B71" s="3"/>
      <c r="C71" s="3"/>
      <c r="D71" s="3"/>
      <c r="E71" s="3"/>
      <c r="F71" s="3"/>
      <c r="G71" s="3"/>
      <c r="H71" s="3"/>
      <c r="I71" s="3"/>
    </row>
    <row r="72" spans="1:11">
      <c r="A72" s="4"/>
      <c r="B72" s="3"/>
      <c r="C72" s="3"/>
      <c r="D72" s="3"/>
      <c r="E72" s="3"/>
      <c r="F72" s="4"/>
      <c r="G72" s="4"/>
      <c r="H72" s="3"/>
      <c r="I72" s="3"/>
    </row>
    <row r="73" spans="1:11">
      <c r="A73" s="4"/>
      <c r="B73" s="3"/>
      <c r="C73" s="3"/>
      <c r="D73" s="3"/>
      <c r="E73" s="3"/>
      <c r="F73" s="3"/>
      <c r="G73" s="3"/>
      <c r="H73" s="3"/>
      <c r="I73" s="3"/>
    </row>
    <row r="74" spans="1:11">
      <c r="A74" s="4"/>
      <c r="B74" s="3"/>
      <c r="C74" s="3"/>
      <c r="D74" s="3"/>
      <c r="E74" s="3"/>
      <c r="F74" s="4"/>
      <c r="G74" s="4"/>
      <c r="H74" s="3"/>
      <c r="I74" s="3"/>
    </row>
    <row r="75" spans="1:11">
      <c r="A75" s="3"/>
      <c r="B75" s="3"/>
      <c r="C75" s="3"/>
      <c r="D75" s="3"/>
      <c r="E75" s="3"/>
      <c r="F75" s="3"/>
      <c r="G75" s="3"/>
      <c r="H75" s="3"/>
      <c r="I75" s="3"/>
    </row>
    <row r="76" spans="1:11">
      <c r="A76" s="3"/>
      <c r="B76" s="3"/>
      <c r="C76" s="3"/>
      <c r="D76" s="3"/>
      <c r="E76" s="3"/>
      <c r="F76" s="3"/>
      <c r="G76" s="3"/>
      <c r="H76" s="3"/>
      <c r="I76" s="3"/>
    </row>
    <row r="77" spans="1:11">
      <c r="A77" s="3"/>
      <c r="B77" s="3"/>
      <c r="C77" s="3"/>
      <c r="D77" s="3"/>
      <c r="E77" s="3"/>
      <c r="F77" s="3"/>
      <c r="G77" s="3"/>
      <c r="H77" s="3"/>
      <c r="I77" s="3"/>
    </row>
    <row r="78" spans="1:11">
      <c r="A78" s="3"/>
      <c r="B78" s="3"/>
      <c r="C78" s="3"/>
      <c r="D78" s="3"/>
      <c r="E78" s="3"/>
      <c r="F78" s="3"/>
      <c r="G78" s="3"/>
      <c r="H78" s="3"/>
      <c r="I78" s="3"/>
    </row>
    <row r="79" spans="1:11">
      <c r="A79" s="3"/>
      <c r="B79" s="3"/>
      <c r="C79" s="3"/>
      <c r="D79" s="3"/>
      <c r="E79" s="3"/>
      <c r="F79" s="3"/>
      <c r="G79" s="3"/>
      <c r="H79" s="3"/>
      <c r="I79" s="3"/>
    </row>
    <row r="80" spans="1:11">
      <c r="A80" s="3"/>
      <c r="B80" s="3"/>
      <c r="C80" s="3"/>
      <c r="D80" s="3"/>
      <c r="E80" s="3"/>
      <c r="F80" s="3"/>
      <c r="G80" s="3"/>
      <c r="H80" s="3"/>
      <c r="I80" s="3"/>
    </row>
    <row r="81" spans="1:9">
      <c r="A81" s="3"/>
      <c r="B81" s="3"/>
      <c r="C81" s="3"/>
      <c r="D81" s="3"/>
      <c r="E81" s="3"/>
      <c r="F81" s="3"/>
      <c r="G81" s="3"/>
      <c r="H81" s="3"/>
      <c r="I81" s="3"/>
    </row>
    <row r="82" spans="1:9" s="1" customFormat="1">
      <c r="A82" s="3"/>
      <c r="B82" s="3"/>
      <c r="C82" s="3"/>
      <c r="D82" s="3"/>
      <c r="E82" s="3"/>
      <c r="F82" s="3"/>
      <c r="G82" s="3"/>
      <c r="H82" s="3"/>
      <c r="I82" s="3"/>
    </row>
    <row r="83" spans="1:9" s="1" customFormat="1">
      <c r="A83" s="3"/>
      <c r="B83" s="3"/>
      <c r="C83" s="3"/>
      <c r="D83" s="3"/>
      <c r="E83" s="3"/>
      <c r="F83" s="3"/>
      <c r="G83" s="3"/>
      <c r="H83" s="3"/>
      <c r="I83" s="3"/>
    </row>
    <row r="84" spans="1:9" s="1" customFormat="1">
      <c r="A84" s="3"/>
      <c r="B84" s="3"/>
      <c r="C84" s="3"/>
      <c r="D84" s="3"/>
      <c r="E84" s="3"/>
      <c r="F84" s="3"/>
      <c r="G84" s="3"/>
      <c r="H84" s="3"/>
      <c r="I84" s="3"/>
    </row>
    <row r="85" spans="1:9" s="1" customFormat="1">
      <c r="A85" s="3"/>
      <c r="B85" s="3"/>
      <c r="C85" s="3"/>
      <c r="D85" s="3"/>
      <c r="E85" s="3"/>
      <c r="F85" s="3"/>
      <c r="G85" s="3"/>
      <c r="H85" s="3"/>
      <c r="I85" s="3"/>
    </row>
    <row r="86" spans="1:9" s="1" customFormat="1">
      <c r="A86" s="3"/>
      <c r="B86" s="3"/>
      <c r="C86" s="3"/>
      <c r="D86" s="3"/>
      <c r="E86" s="3"/>
      <c r="F86" s="3"/>
      <c r="G86" s="3"/>
      <c r="H86" s="3"/>
      <c r="I86" s="3"/>
    </row>
    <row r="87" spans="1:9" s="1" customFormat="1"/>
    <row r="88" spans="1:9" s="1" customFormat="1"/>
    <row r="89" spans="1:9" s="1" customFormat="1"/>
    <row r="90" spans="1:9" s="1" customFormat="1"/>
    <row r="91" spans="1:9" s="1" customFormat="1"/>
    <row r="92" spans="1:9" s="1" customFormat="1"/>
    <row r="93" spans="1:9" s="1" customFormat="1"/>
    <row r="94" spans="1:9" s="1" customFormat="1"/>
    <row r="95" spans="1:9" s="1" customFormat="1"/>
    <row r="96" spans="1:9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</sheetData>
  <sheetProtection algorithmName="SHA-512" hashValue="RNSNotZTfwmJy9LfItWLP/LkAUyFWSPvS8cfBfHKCYNfYNqMNSUJXepCrKIbzOWlOIVAiijkD8CXiFRF84bHDA==" saltValue="TfkRVMMQ6mgLEP6H7nDoDQ==" spinCount="100000" sheet="1" objects="1" scenarios="1"/>
  <mergeCells count="4">
    <mergeCell ref="H43:I43"/>
    <mergeCell ref="H50:I50"/>
    <mergeCell ref="H52:I52"/>
    <mergeCell ref="H53:I53"/>
  </mergeCells>
  <dataValidations count="1">
    <dataValidation type="list" allowBlank="1" showInputMessage="1" showErrorMessage="1" sqref="A25" xr:uid="{00000000-0002-0000-0300-000000000000}">
      <formula1>$A$53:$A$69</formula1>
    </dataValidation>
  </dataValidations>
  <pageMargins left="0.25" right="0.25" top="0.55685039370078748" bottom="0.55685039370078748" header="0.30000000000000004" footer="0.30000000000000004"/>
  <pageSetup paperSize="5" scale="73" orientation="landscape" horizontalDpi="4294967295" verticalDpi="4294967295" r:id="rId1"/>
  <headerFooter>
    <oddHeader>&amp;C&amp;14LOI Budget Chart</oddHeader>
    <oddFooter>&amp;C&amp;K000000Page &amp;P of &amp;N, prepared on &amp;D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59999389629810485"/>
  </sheetPr>
  <dimension ref="A1:J87"/>
  <sheetViews>
    <sheetView tabSelected="1" zoomScale="60" zoomScaleNormal="140" workbookViewId="0">
      <selection activeCell="A83" sqref="A83"/>
    </sheetView>
  </sheetViews>
  <sheetFormatPr defaultColWidth="11.4609375" defaultRowHeight="15.5"/>
  <cols>
    <col min="1" max="1" width="46.765625" style="1" customWidth="1"/>
    <col min="2" max="2" width="9.4609375" style="1" customWidth="1"/>
    <col min="3" max="9" width="13.07421875" style="1" customWidth="1"/>
    <col min="10" max="10" width="2.3046875" style="1" customWidth="1"/>
  </cols>
  <sheetData>
    <row r="1" spans="1:10" ht="25">
      <c r="A1" s="2" t="str">
        <f>+'Revenue Cycle 1'!A1</f>
        <v>Department:</v>
      </c>
    </row>
    <row r="2" spans="1:10" ht="23">
      <c r="A2" s="9" t="str">
        <f>+'Revenue Cycle 1'!A2</f>
        <v>Program Title:</v>
      </c>
    </row>
    <row r="3" spans="1:10" ht="13.5" customHeight="1">
      <c r="A3" s="9"/>
    </row>
    <row r="4" spans="1:10" ht="23">
      <c r="A4" s="9" t="s">
        <v>111</v>
      </c>
    </row>
    <row r="5" spans="1:10" ht="15" customHeight="1">
      <c r="A5" s="6"/>
    </row>
    <row r="6" spans="1:10" ht="36">
      <c r="A6" s="86" t="s">
        <v>74</v>
      </c>
      <c r="B6" s="87"/>
      <c r="C6" s="106" t="s">
        <v>8</v>
      </c>
      <c r="D6" s="88" t="s">
        <v>9</v>
      </c>
      <c r="E6" s="88" t="s">
        <v>10</v>
      </c>
      <c r="F6" s="88" t="s">
        <v>11</v>
      </c>
      <c r="G6" s="88" t="s">
        <v>12</v>
      </c>
      <c r="H6" s="88" t="s">
        <v>13</v>
      </c>
      <c r="I6" s="88" t="s">
        <v>30</v>
      </c>
      <c r="J6" s="58"/>
    </row>
    <row r="7" spans="1:10">
      <c r="A7" s="78" t="s">
        <v>75</v>
      </c>
      <c r="B7" s="35"/>
      <c r="C7" s="35"/>
      <c r="D7" s="36"/>
      <c r="E7" s="36"/>
      <c r="F7" s="36"/>
      <c r="G7" s="36"/>
      <c r="H7" s="36"/>
      <c r="I7" s="36"/>
      <c r="J7" s="11"/>
    </row>
    <row r="8" spans="1:10" s="4" customFormat="1" ht="14">
      <c r="A8" s="63" t="s">
        <v>76</v>
      </c>
      <c r="B8" s="77"/>
      <c r="C8" s="77"/>
      <c r="D8" s="37">
        <f>'Revenue Cycle 1'!D33+'Revenue Cycle 2'!D33+'Revenue Cycle 3'!D33</f>
        <v>0</v>
      </c>
      <c r="E8" s="37">
        <f>'Revenue Cycle 1'!E33+'Revenue Cycle 2'!E33+'Revenue Cycle 3'!E33</f>
        <v>0</v>
      </c>
      <c r="F8" s="37">
        <f>'Revenue Cycle 1'!F33+'Revenue Cycle 2'!F33+'Revenue Cycle 3'!F33</f>
        <v>0</v>
      </c>
      <c r="G8" s="37">
        <f>'Revenue Cycle 1'!G33+'Revenue Cycle 2'!G33+'Revenue Cycle 3'!G33</f>
        <v>0</v>
      </c>
      <c r="H8" s="37">
        <f>'Revenue Cycle 1'!H33+'Revenue Cycle 2'!H33+'Revenue Cycle 3'!H33</f>
        <v>0</v>
      </c>
      <c r="I8" s="38">
        <f>SUM(D8:H8)</f>
        <v>0</v>
      </c>
      <c r="J8" s="59"/>
    </row>
    <row r="9" spans="1:10" s="4" customFormat="1" ht="14">
      <c r="A9" s="79"/>
      <c r="B9" s="48"/>
      <c r="C9" s="48"/>
      <c r="D9" s="39"/>
      <c r="E9" s="39"/>
      <c r="F9" s="39"/>
      <c r="G9" s="39"/>
      <c r="H9" s="40"/>
      <c r="I9" s="39"/>
      <c r="J9" s="59"/>
    </row>
    <row r="10" spans="1:10">
      <c r="A10" s="34" t="s">
        <v>77</v>
      </c>
      <c r="B10" s="76"/>
      <c r="C10" s="41"/>
      <c r="D10" s="41"/>
      <c r="E10" s="41"/>
      <c r="F10" s="41"/>
      <c r="G10" s="41"/>
      <c r="H10" s="41"/>
      <c r="I10" s="41"/>
      <c r="J10" s="60"/>
    </row>
    <row r="11" spans="1:10" s="4" customFormat="1" ht="14">
      <c r="A11" s="50" t="s">
        <v>78</v>
      </c>
      <c r="B11" s="77"/>
      <c r="C11" s="48"/>
      <c r="D11" s="37">
        <f>'Revenue Cycle 1'!D36+'Revenue Cycle 2'!D36+'Revenue Cycle 3'!D36</f>
        <v>0</v>
      </c>
      <c r="E11" s="37">
        <f>'Revenue Cycle 1'!E36+'Revenue Cycle 2'!E36+'Revenue Cycle 3'!E36</f>
        <v>0</v>
      </c>
      <c r="F11" s="37">
        <f>'Revenue Cycle 1'!F36+'Revenue Cycle 2'!F36+'Revenue Cycle 3'!F36</f>
        <v>0</v>
      </c>
      <c r="G11" s="37">
        <f>'Revenue Cycle 1'!G36+'Revenue Cycle 2'!G36+'Revenue Cycle 3'!G36</f>
        <v>0</v>
      </c>
      <c r="H11" s="37">
        <f>'Revenue Cycle 1'!H36+'Revenue Cycle 2'!H36+'Revenue Cycle 3'!H36</f>
        <v>0</v>
      </c>
      <c r="I11" s="38">
        <f>SUM(D11:H11)</f>
        <v>0</v>
      </c>
      <c r="J11" s="59"/>
    </row>
    <row r="12" spans="1:10" s="4" customFormat="1" ht="15" customHeight="1" thickBot="1">
      <c r="A12" s="83" t="s">
        <v>79</v>
      </c>
      <c r="B12" s="75"/>
      <c r="C12" s="75"/>
      <c r="D12" s="37">
        <f>'Revenue Cycle 1'!D37+'Revenue Cycle 2'!D37+'Revenue Cycle 3'!D37</f>
        <v>0</v>
      </c>
      <c r="E12" s="37">
        <f>'Revenue Cycle 1'!E37+'Revenue Cycle 2'!E37+'Revenue Cycle 3'!E37</f>
        <v>0</v>
      </c>
      <c r="F12" s="37">
        <f>'Revenue Cycle 1'!F37+'Revenue Cycle 2'!F37+'Revenue Cycle 3'!F37</f>
        <v>0</v>
      </c>
      <c r="G12" s="37">
        <f>'Revenue Cycle 1'!G37+'Revenue Cycle 2'!G37+'Revenue Cycle 3'!G37</f>
        <v>0</v>
      </c>
      <c r="H12" s="37">
        <f>'Revenue Cycle 1'!H37+'Revenue Cycle 2'!H37+'Revenue Cycle 3'!H37</f>
        <v>0</v>
      </c>
      <c r="I12" s="43">
        <f>SUM(D12:H12)</f>
        <v>0</v>
      </c>
      <c r="J12" s="59"/>
    </row>
    <row r="13" spans="1:10">
      <c r="A13" s="82" t="s">
        <v>80</v>
      </c>
      <c r="B13" s="80"/>
      <c r="C13" s="81"/>
      <c r="D13" s="45">
        <f t="shared" ref="D13:I13" si="0">SUM(D11:D12)</f>
        <v>0</v>
      </c>
      <c r="E13" s="45">
        <f t="shared" si="0"/>
        <v>0</v>
      </c>
      <c r="F13" s="45">
        <f t="shared" si="0"/>
        <v>0</v>
      </c>
      <c r="G13" s="45">
        <f t="shared" si="0"/>
        <v>0</v>
      </c>
      <c r="H13" s="45">
        <f t="shared" si="0"/>
        <v>0</v>
      </c>
      <c r="I13" s="45">
        <f t="shared" si="0"/>
        <v>0</v>
      </c>
      <c r="J13" s="61"/>
    </row>
    <row r="14" spans="1:10">
      <c r="A14" s="29"/>
      <c r="B14" s="30"/>
      <c r="C14" s="30"/>
      <c r="D14" s="30"/>
      <c r="E14" s="30"/>
      <c r="F14" s="30"/>
      <c r="G14" s="30"/>
      <c r="H14" s="31"/>
      <c r="I14" s="31"/>
      <c r="J14" s="5"/>
    </row>
    <row r="15" spans="1:10">
      <c r="A15" s="50" t="s">
        <v>112</v>
      </c>
      <c r="B15" s="63"/>
      <c r="C15" s="37">
        <f>'Revenue Cycle 1'!C46+'Revenue Cycle 2'!C40+'Revenue Cycle 3'!C46</f>
        <v>0</v>
      </c>
      <c r="D15" s="37">
        <f>'Revenue Cycle 1'!D46+'Revenue Cycle 2'!D40+'Revenue Cycle 3'!D46</f>
        <v>0</v>
      </c>
      <c r="E15" s="37">
        <f>'Revenue Cycle 1'!E46+'Revenue Cycle 2'!E40+'Revenue Cycle 3'!E46</f>
        <v>0</v>
      </c>
      <c r="F15" s="37">
        <f>'Revenue Cycle 1'!F46+'Revenue Cycle 2'!F40+'Revenue Cycle 3'!F46</f>
        <v>0</v>
      </c>
      <c r="G15" s="37">
        <f>'Revenue Cycle 1'!G46+'Revenue Cycle 2'!G40+'Revenue Cycle 3'!G46</f>
        <v>0</v>
      </c>
      <c r="H15" s="37">
        <f>'Revenue Cycle 1'!H46+'Revenue Cycle 2'!H40+'Revenue Cycle 3'!H46</f>
        <v>0</v>
      </c>
      <c r="I15" s="38">
        <f>SUM(C15:H15)</f>
        <v>0</v>
      </c>
      <c r="J15" s="59"/>
    </row>
    <row r="16" spans="1:10">
      <c r="A16" s="33"/>
      <c r="B16" s="20"/>
      <c r="C16" s="20"/>
      <c r="D16" s="20"/>
      <c r="E16" s="20"/>
      <c r="F16" s="20"/>
      <c r="G16" s="20"/>
      <c r="H16" s="5"/>
      <c r="I16" s="5"/>
      <c r="J16" s="5"/>
    </row>
    <row r="17" spans="1:10" ht="16" thickBot="1">
      <c r="A17" s="32" t="s">
        <v>82</v>
      </c>
      <c r="B17" s="14"/>
      <c r="C17" s="44">
        <f t="shared" ref="C17:I17" si="1">+C8+C13+C15</f>
        <v>0</v>
      </c>
      <c r="D17" s="44">
        <f>+D8+D13+D15</f>
        <v>0</v>
      </c>
      <c r="E17" s="44">
        <f t="shared" si="1"/>
        <v>0</v>
      </c>
      <c r="F17" s="44">
        <f t="shared" si="1"/>
        <v>0</v>
      </c>
      <c r="G17" s="44">
        <f t="shared" si="1"/>
        <v>0</v>
      </c>
      <c r="H17" s="44">
        <f t="shared" si="1"/>
        <v>0</v>
      </c>
      <c r="I17" s="44">
        <f t="shared" si="1"/>
        <v>0</v>
      </c>
      <c r="J17" s="60"/>
    </row>
    <row r="18" spans="1:10" s="4" customFormat="1" ht="14.5" thickTop="1">
      <c r="A18" s="18"/>
      <c r="B18" s="19"/>
      <c r="C18" s="19"/>
      <c r="D18" s="19"/>
      <c r="E18" s="19"/>
      <c r="F18" s="19"/>
      <c r="G18" s="19"/>
      <c r="H18" s="188"/>
      <c r="I18" s="188"/>
      <c r="J18" s="55"/>
    </row>
    <row r="19" spans="1:10" s="4" customFormat="1" ht="36">
      <c r="A19" s="97" t="s">
        <v>15</v>
      </c>
      <c r="B19" s="87"/>
      <c r="C19" s="106" t="s">
        <v>8</v>
      </c>
      <c r="D19" s="107" t="s">
        <v>9</v>
      </c>
      <c r="E19" s="107" t="s">
        <v>10</v>
      </c>
      <c r="F19" s="107" t="s">
        <v>11</v>
      </c>
      <c r="G19" s="107" t="s">
        <v>12</v>
      </c>
      <c r="H19" s="107" t="s">
        <v>13</v>
      </c>
      <c r="I19" s="105" t="s">
        <v>30</v>
      </c>
      <c r="J19" s="55"/>
    </row>
    <row r="20" spans="1:10" s="4" customFormat="1">
      <c r="A20" s="34" t="s">
        <v>31</v>
      </c>
      <c r="B20" s="53"/>
      <c r="C20" s="53"/>
      <c r="D20" s="189"/>
      <c r="E20" s="189"/>
      <c r="F20" s="189"/>
      <c r="G20" s="189"/>
      <c r="H20" s="189"/>
      <c r="I20" s="36"/>
      <c r="J20" s="55"/>
    </row>
    <row r="21" spans="1:10" s="4" customFormat="1" ht="14">
      <c r="A21" s="50" t="s">
        <v>34</v>
      </c>
      <c r="B21" s="63"/>
      <c r="C21" s="37">
        <f>Expenses!C39</f>
        <v>0</v>
      </c>
      <c r="D21" s="37">
        <f>Expenses!D39</f>
        <v>0</v>
      </c>
      <c r="E21" s="37">
        <f>Expenses!E39</f>
        <v>0</v>
      </c>
      <c r="F21" s="37">
        <f>Expenses!F39</f>
        <v>0</v>
      </c>
      <c r="G21" s="37">
        <f>Expenses!G39</f>
        <v>0</v>
      </c>
      <c r="H21" s="37">
        <f>Expenses!H39</f>
        <v>0</v>
      </c>
      <c r="I21" s="38">
        <f t="shared" ref="I21:I28" si="2">SUM(C21:H21)</f>
        <v>0</v>
      </c>
      <c r="J21" s="55"/>
    </row>
    <row r="22" spans="1:10" s="4" customFormat="1" ht="14">
      <c r="A22" s="50" t="s">
        <v>113</v>
      </c>
      <c r="B22" s="63"/>
      <c r="C22" s="37">
        <f>Expenses!C40</f>
        <v>0</v>
      </c>
      <c r="D22" s="37">
        <f>Expenses!D40</f>
        <v>0</v>
      </c>
      <c r="E22" s="37">
        <f>Expenses!E40</f>
        <v>0</v>
      </c>
      <c r="F22" s="37">
        <f>Expenses!F40</f>
        <v>0</v>
      </c>
      <c r="G22" s="37">
        <f>Expenses!G40</f>
        <v>0</v>
      </c>
      <c r="H22" s="37">
        <f>Expenses!H40</f>
        <v>0</v>
      </c>
      <c r="I22" s="38">
        <f t="shared" si="2"/>
        <v>0</v>
      </c>
      <c r="J22" s="55"/>
    </row>
    <row r="23" spans="1:10" s="4" customFormat="1" ht="14">
      <c r="A23" s="50" t="s">
        <v>114</v>
      </c>
      <c r="B23" s="63"/>
      <c r="C23" s="37">
        <f>Expenses!C41</f>
        <v>0</v>
      </c>
      <c r="D23" s="37">
        <f>Expenses!D41</f>
        <v>0</v>
      </c>
      <c r="E23" s="37">
        <f>Expenses!E41</f>
        <v>0</v>
      </c>
      <c r="F23" s="37">
        <f>Expenses!F41</f>
        <v>0</v>
      </c>
      <c r="G23" s="37">
        <f>Expenses!G41</f>
        <v>0</v>
      </c>
      <c r="H23" s="37">
        <f>Expenses!H41</f>
        <v>0</v>
      </c>
      <c r="I23" s="38">
        <f t="shared" si="2"/>
        <v>0</v>
      </c>
      <c r="J23" s="55"/>
    </row>
    <row r="24" spans="1:10" s="4" customFormat="1" ht="14">
      <c r="A24" s="50" t="s">
        <v>115</v>
      </c>
      <c r="B24" s="63"/>
      <c r="C24" s="37">
        <f>Expenses!C42</f>
        <v>0</v>
      </c>
      <c r="D24" s="37">
        <f>Expenses!D42</f>
        <v>0</v>
      </c>
      <c r="E24" s="37">
        <f>Expenses!E42</f>
        <v>0</v>
      </c>
      <c r="F24" s="37">
        <f>Expenses!F42</f>
        <v>0</v>
      </c>
      <c r="G24" s="37">
        <f>Expenses!G42</f>
        <v>0</v>
      </c>
      <c r="H24" s="37">
        <f>Expenses!H42</f>
        <v>0</v>
      </c>
      <c r="I24" s="38">
        <f t="shared" si="2"/>
        <v>0</v>
      </c>
      <c r="J24" s="55"/>
    </row>
    <row r="25" spans="1:10">
      <c r="A25" s="15"/>
      <c r="B25" s="84"/>
      <c r="C25" s="39"/>
      <c r="D25" s="39"/>
      <c r="E25" s="39"/>
      <c r="F25" s="39"/>
      <c r="G25" s="39"/>
      <c r="H25" s="39"/>
      <c r="I25" s="39"/>
      <c r="J25" s="5"/>
    </row>
    <row r="26" spans="1:10">
      <c r="A26" s="50" t="s">
        <v>37</v>
      </c>
      <c r="B26" s="63"/>
      <c r="C26" s="37">
        <f>Expenses!C44</f>
        <v>0</v>
      </c>
      <c r="D26" s="37">
        <f>Expenses!D44</f>
        <v>0</v>
      </c>
      <c r="E26" s="37">
        <f>Expenses!E44</f>
        <v>0</v>
      </c>
      <c r="F26" s="37">
        <f>Expenses!F44</f>
        <v>0</v>
      </c>
      <c r="G26" s="37">
        <f>Expenses!G44</f>
        <v>0</v>
      </c>
      <c r="H26" s="37">
        <f>Expenses!H44</f>
        <v>0</v>
      </c>
      <c r="I26" s="38">
        <f>SUM(C26:H26)</f>
        <v>0</v>
      </c>
      <c r="J26" s="5"/>
    </row>
    <row r="27" spans="1:10">
      <c r="A27" s="15"/>
      <c r="B27" s="84"/>
      <c r="C27" s="39"/>
      <c r="D27" s="39"/>
      <c r="E27" s="39"/>
      <c r="F27" s="39"/>
      <c r="G27" s="39"/>
      <c r="H27" s="39"/>
      <c r="I27" s="39"/>
      <c r="J27" s="5"/>
    </row>
    <row r="28" spans="1:10">
      <c r="A28" s="50" t="s">
        <v>38</v>
      </c>
      <c r="B28" s="63"/>
      <c r="C28" s="37">
        <f>Expenses!C46</f>
        <v>0</v>
      </c>
      <c r="D28" s="37">
        <f>Expenses!D46</f>
        <v>0</v>
      </c>
      <c r="E28" s="37">
        <f>Expenses!E46</f>
        <v>0</v>
      </c>
      <c r="F28" s="37">
        <f>Expenses!F46</f>
        <v>0</v>
      </c>
      <c r="G28" s="37">
        <f>Expenses!G46</f>
        <v>0</v>
      </c>
      <c r="H28" s="37">
        <f>Expenses!H46</f>
        <v>0</v>
      </c>
      <c r="I28" s="38">
        <f t="shared" si="2"/>
        <v>0</v>
      </c>
      <c r="J28" s="5"/>
    </row>
    <row r="29" spans="1:10">
      <c r="A29" s="15"/>
      <c r="B29" s="84"/>
      <c r="C29" s="39"/>
      <c r="D29" s="39"/>
      <c r="E29" s="39"/>
      <c r="F29" s="39"/>
      <c r="G29" s="39"/>
      <c r="H29" s="39"/>
      <c r="I29" s="39"/>
      <c r="J29" s="5"/>
    </row>
    <row r="30" spans="1:10">
      <c r="A30" s="50" t="s">
        <v>39</v>
      </c>
      <c r="B30" s="63"/>
      <c r="C30" s="37">
        <f>Expenses!C48</f>
        <v>0</v>
      </c>
      <c r="D30" s="37">
        <f>Expenses!D48</f>
        <v>0</v>
      </c>
      <c r="E30" s="37">
        <f>Expenses!E48</f>
        <v>0</v>
      </c>
      <c r="F30" s="37">
        <f>Expenses!F48</f>
        <v>0</v>
      </c>
      <c r="G30" s="37">
        <f>Expenses!G48</f>
        <v>0</v>
      </c>
      <c r="H30" s="37">
        <f>Expenses!H48</f>
        <v>0</v>
      </c>
      <c r="I30" s="38">
        <f>SUM(C30:H30)</f>
        <v>0</v>
      </c>
      <c r="J30" s="56"/>
    </row>
    <row r="31" spans="1:10">
      <c r="A31" s="15"/>
      <c r="B31" s="84"/>
      <c r="C31" s="39"/>
      <c r="D31" s="39"/>
      <c r="E31" s="39"/>
      <c r="F31" s="39"/>
      <c r="G31" s="39"/>
      <c r="H31" s="39"/>
      <c r="I31" s="39"/>
      <c r="J31" s="5"/>
    </row>
    <row r="32" spans="1:10" ht="15" customHeight="1">
      <c r="A32" s="50" t="s">
        <v>40</v>
      </c>
      <c r="B32" s="63"/>
      <c r="C32" s="37">
        <f>Expenses!C50</f>
        <v>0</v>
      </c>
      <c r="D32" s="37">
        <f>Expenses!D50</f>
        <v>0</v>
      </c>
      <c r="E32" s="37">
        <f>Expenses!E50</f>
        <v>0</v>
      </c>
      <c r="F32" s="37">
        <f>Expenses!F50</f>
        <v>0</v>
      </c>
      <c r="G32" s="37">
        <f>Expenses!G50</f>
        <v>0</v>
      </c>
      <c r="H32" s="37">
        <f>Expenses!H50</f>
        <v>0</v>
      </c>
      <c r="I32" s="38">
        <f>SUM(C32:H32)</f>
        <v>0</v>
      </c>
      <c r="J32" s="57"/>
    </row>
    <row r="33" spans="1:10" s="4" customFormat="1">
      <c r="A33" s="50"/>
      <c r="B33" s="63"/>
      <c r="C33" s="39"/>
      <c r="D33" s="39"/>
      <c r="E33" s="39"/>
      <c r="F33" s="39"/>
      <c r="G33" s="39"/>
      <c r="H33" s="39"/>
      <c r="I33" s="39"/>
      <c r="J33" s="5"/>
    </row>
    <row r="34" spans="1:10" s="4" customFormat="1">
      <c r="A34" s="50" t="s">
        <v>41</v>
      </c>
      <c r="B34" s="63"/>
      <c r="C34" s="37">
        <f>Expenses!C52</f>
        <v>0</v>
      </c>
      <c r="D34" s="37">
        <f>Expenses!D52</f>
        <v>0</v>
      </c>
      <c r="E34" s="37">
        <f>Expenses!E52</f>
        <v>0</v>
      </c>
      <c r="F34" s="37">
        <f>Expenses!F52</f>
        <v>0</v>
      </c>
      <c r="G34" s="37">
        <f>Expenses!G52</f>
        <v>0</v>
      </c>
      <c r="H34" s="37">
        <f>Expenses!H52</f>
        <v>0</v>
      </c>
      <c r="I34" s="38">
        <f>SUM(C34:H34)</f>
        <v>0</v>
      </c>
      <c r="J34" s="5"/>
    </row>
    <row r="35" spans="1:10" s="4" customFormat="1">
      <c r="A35" s="50"/>
      <c r="B35" s="63"/>
      <c r="C35" s="39"/>
      <c r="D35" s="39"/>
      <c r="E35" s="39"/>
      <c r="F35" s="39"/>
      <c r="G35" s="39"/>
      <c r="H35" s="39"/>
      <c r="I35" s="39"/>
      <c r="J35" s="5"/>
    </row>
    <row r="36" spans="1:10" s="4" customFormat="1">
      <c r="A36" s="50" t="s">
        <v>42</v>
      </c>
      <c r="B36" s="63"/>
      <c r="C36" s="37">
        <f>Expenses!C54</f>
        <v>0</v>
      </c>
      <c r="D36" s="37">
        <f>Expenses!D54</f>
        <v>0</v>
      </c>
      <c r="E36" s="37">
        <f>Expenses!E54</f>
        <v>0</v>
      </c>
      <c r="F36" s="37">
        <f>Expenses!F54</f>
        <v>0</v>
      </c>
      <c r="G36" s="37">
        <f>Expenses!G54</f>
        <v>0</v>
      </c>
      <c r="H36" s="37">
        <f>Expenses!H54</f>
        <v>0</v>
      </c>
      <c r="I36" s="38">
        <f>SUM(C36:H36)</f>
        <v>0</v>
      </c>
      <c r="J36" s="5"/>
    </row>
    <row r="37" spans="1:10" s="4" customFormat="1">
      <c r="A37" s="15"/>
      <c r="B37" s="84"/>
      <c r="C37" s="39"/>
      <c r="D37" s="39"/>
      <c r="E37" s="39"/>
      <c r="F37" s="39"/>
      <c r="G37" s="39"/>
      <c r="H37" s="40"/>
      <c r="I37" s="39"/>
      <c r="J37" s="5"/>
    </row>
    <row r="38" spans="1:10">
      <c r="A38" s="34" t="s">
        <v>43</v>
      </c>
      <c r="B38" s="36"/>
      <c r="C38" s="41"/>
      <c r="D38" s="41"/>
      <c r="E38" s="41"/>
      <c r="F38" s="41"/>
      <c r="G38" s="41"/>
      <c r="H38" s="41"/>
      <c r="I38" s="41"/>
      <c r="J38" s="5"/>
    </row>
    <row r="39" spans="1:10">
      <c r="A39" s="50" t="s">
        <v>116</v>
      </c>
      <c r="B39" s="63"/>
      <c r="C39" s="37">
        <f>Expenses!C57+Expenses!C58+Expenses!C59</f>
        <v>0</v>
      </c>
      <c r="D39" s="37">
        <f>Expenses!D57+Expenses!D58+Expenses!D59</f>
        <v>0</v>
      </c>
      <c r="E39" s="37">
        <f>Expenses!E57+Expenses!E58+Expenses!E59</f>
        <v>0</v>
      </c>
      <c r="F39" s="37">
        <f>Expenses!F57+Expenses!F58+Expenses!F59</f>
        <v>0</v>
      </c>
      <c r="G39" s="37">
        <f>Expenses!G57+Expenses!G58+Expenses!G59</f>
        <v>0</v>
      </c>
      <c r="H39" s="37">
        <f>Expenses!H57+Expenses!H58+Expenses!H59</f>
        <v>0</v>
      </c>
      <c r="I39" s="38">
        <f>SUM(C39:H39)</f>
        <v>0</v>
      </c>
      <c r="J39" s="5"/>
    </row>
    <row r="40" spans="1:10">
      <c r="A40" s="63"/>
      <c r="B40" s="64"/>
      <c r="C40" s="59"/>
      <c r="D40" s="59"/>
      <c r="E40" s="59"/>
      <c r="F40" s="59"/>
      <c r="G40" s="59"/>
      <c r="H40" s="59"/>
      <c r="I40" s="59"/>
      <c r="J40" s="5"/>
    </row>
    <row r="41" spans="1:10" ht="15" customHeight="1">
      <c r="A41" s="85" t="s">
        <v>44</v>
      </c>
      <c r="B41" s="104"/>
      <c r="C41" s="101">
        <f t="shared" ref="C41:H41" si="3">C39+C32+C30+C23+C22+C21+C34+C24+C26+C28+C36</f>
        <v>0</v>
      </c>
      <c r="D41" s="101">
        <f t="shared" si="3"/>
        <v>0</v>
      </c>
      <c r="E41" s="101">
        <f t="shared" si="3"/>
        <v>0</v>
      </c>
      <c r="F41" s="101">
        <f t="shared" si="3"/>
        <v>0</v>
      </c>
      <c r="G41" s="101">
        <f t="shared" si="3"/>
        <v>0</v>
      </c>
      <c r="H41" s="101">
        <f t="shared" si="3"/>
        <v>0</v>
      </c>
      <c r="I41" s="66">
        <f>SUM(C41:H41)</f>
        <v>0</v>
      </c>
      <c r="J41"/>
    </row>
    <row r="42" spans="1:10">
      <c r="A42" s="29" t="s">
        <v>45</v>
      </c>
      <c r="B42" s="30"/>
      <c r="C42" s="30"/>
      <c r="D42" s="30"/>
      <c r="E42" s="30"/>
      <c r="F42" s="30"/>
      <c r="G42" s="30"/>
      <c r="H42" s="31"/>
      <c r="I42" s="31"/>
      <c r="J42"/>
    </row>
    <row r="43" spans="1:10">
      <c r="A43" s="34" t="s">
        <v>46</v>
      </c>
      <c r="B43" s="54"/>
      <c r="C43" s="54"/>
      <c r="D43" s="189"/>
      <c r="E43" s="189"/>
      <c r="F43" s="189"/>
      <c r="G43" s="189"/>
      <c r="H43" s="189"/>
      <c r="I43" s="36"/>
      <c r="J43"/>
    </row>
    <row r="44" spans="1:10">
      <c r="A44" s="67"/>
      <c r="B44" s="67"/>
      <c r="C44" s="67"/>
      <c r="D44" s="64"/>
      <c r="E44" s="64"/>
      <c r="F44" s="64"/>
      <c r="G44" s="64"/>
      <c r="H44" s="64"/>
      <c r="I44" s="59"/>
    </row>
    <row r="45" spans="1:10">
      <c r="A45" s="85" t="s">
        <v>61</v>
      </c>
      <c r="B45" s="104"/>
      <c r="C45" s="101">
        <f>Expenses!C80</f>
        <v>0</v>
      </c>
      <c r="D45" s="65">
        <f>Expenses!D80</f>
        <v>0</v>
      </c>
      <c r="E45" s="65">
        <f>Expenses!E80</f>
        <v>0</v>
      </c>
      <c r="F45" s="65">
        <f>Expenses!F80</f>
        <v>0</v>
      </c>
      <c r="G45" s="65">
        <f>Expenses!G80</f>
        <v>0</v>
      </c>
      <c r="H45" s="65">
        <f>Expenses!H80</f>
        <v>0</v>
      </c>
      <c r="I45" s="66">
        <f>SUM(C45:H45)</f>
        <v>0</v>
      </c>
    </row>
    <row r="46" spans="1:10">
      <c r="A46" s="33"/>
      <c r="B46" s="20"/>
      <c r="C46" s="20"/>
      <c r="D46" s="20"/>
      <c r="E46" s="20"/>
      <c r="F46" s="20"/>
      <c r="G46" s="20"/>
      <c r="H46" s="5"/>
      <c r="I46" s="5"/>
    </row>
    <row r="47" spans="1:10" ht="16" thickBot="1">
      <c r="A47" s="32" t="s">
        <v>62</v>
      </c>
      <c r="B47" s="14"/>
      <c r="C47" s="44">
        <f t="shared" ref="C47:H47" si="4">C41+C45</f>
        <v>0</v>
      </c>
      <c r="D47" s="44">
        <f>D41+D45</f>
        <v>0</v>
      </c>
      <c r="E47" s="44">
        <f t="shared" si="4"/>
        <v>0</v>
      </c>
      <c r="F47" s="44">
        <f t="shared" si="4"/>
        <v>0</v>
      </c>
      <c r="G47" s="44">
        <f t="shared" si="4"/>
        <v>0</v>
      </c>
      <c r="H47" s="44">
        <f t="shared" si="4"/>
        <v>0</v>
      </c>
      <c r="I47" s="44">
        <f>SUM(C47:H47)</f>
        <v>0</v>
      </c>
    </row>
    <row r="48" spans="1:10" ht="16" thickTop="1"/>
    <row r="50" spans="1:10" s="13" customFormat="1" ht="16" thickBot="1">
      <c r="A50" s="93" t="s">
        <v>117</v>
      </c>
      <c r="B50" s="94"/>
      <c r="C50" s="95">
        <f t="shared" ref="C50:H50" si="5">C17-C47</f>
        <v>0</v>
      </c>
      <c r="D50" s="95">
        <f>D17-D47</f>
        <v>0</v>
      </c>
      <c r="E50" s="95">
        <f t="shared" si="5"/>
        <v>0</v>
      </c>
      <c r="F50" s="95">
        <f t="shared" si="5"/>
        <v>0</v>
      </c>
      <c r="G50" s="95">
        <f t="shared" si="5"/>
        <v>0</v>
      </c>
      <c r="H50" s="95">
        <f t="shared" si="5"/>
        <v>0</v>
      </c>
      <c r="I50" s="95">
        <f>SUM(C50:H50)</f>
        <v>0</v>
      </c>
      <c r="J50" s="11"/>
    </row>
    <row r="51" spans="1:10" ht="16" thickTop="1"/>
    <row r="52" spans="1:10" s="1" customFormat="1"/>
    <row r="53" spans="1:10" s="1" customFormat="1" ht="23" hidden="1">
      <c r="A53" s="9" t="s">
        <v>118</v>
      </c>
    </row>
    <row r="54" spans="1:10" s="1" customFormat="1" hidden="1"/>
    <row r="55" spans="1:10" s="1" customFormat="1" ht="36" hidden="1">
      <c r="A55" s="97" t="s">
        <v>119</v>
      </c>
      <c r="B55" s="87"/>
      <c r="C55" s="92" t="s">
        <v>8</v>
      </c>
      <c r="D55" s="88" t="s">
        <v>9</v>
      </c>
      <c r="E55" s="88" t="s">
        <v>10</v>
      </c>
      <c r="F55" s="88" t="s">
        <v>11</v>
      </c>
      <c r="G55" s="88" t="s">
        <v>12</v>
      </c>
      <c r="H55" s="88" t="s">
        <v>13</v>
      </c>
      <c r="I55" s="88" t="s">
        <v>30</v>
      </c>
    </row>
    <row r="56" spans="1:10" s="1" customFormat="1" hidden="1">
      <c r="A56" s="78"/>
      <c r="B56" s="35"/>
      <c r="C56" s="35"/>
      <c r="D56" s="36"/>
      <c r="E56" s="36"/>
      <c r="F56" s="36"/>
      <c r="G56" s="36"/>
      <c r="H56" s="36"/>
      <c r="I56" s="36"/>
    </row>
    <row r="57" spans="1:10" s="1" customFormat="1" hidden="1">
      <c r="A57" s="63" t="s">
        <v>127</v>
      </c>
      <c r="B57" s="65">
        <v>950</v>
      </c>
      <c r="C57" s="63"/>
      <c r="D57" s="63"/>
      <c r="E57" s="37">
        <f>E85*$B$57</f>
        <v>0</v>
      </c>
      <c r="F57" s="37">
        <f>F85*$B$57</f>
        <v>0</v>
      </c>
      <c r="G57" s="37">
        <f>G85*$B$57</f>
        <v>0</v>
      </c>
      <c r="H57" s="37">
        <f>H85*$B$57</f>
        <v>0</v>
      </c>
      <c r="I57" s="38">
        <f>SUM(D57:H57)</f>
        <v>0</v>
      </c>
    </row>
    <row r="58" spans="1:10" s="1" customFormat="1" hidden="1">
      <c r="A58" s="63" t="s">
        <v>128</v>
      </c>
      <c r="B58" s="65">
        <v>1550</v>
      </c>
      <c r="C58" s="123"/>
      <c r="D58" s="123"/>
      <c r="E58" s="37">
        <f>E87*$B$58</f>
        <v>0</v>
      </c>
      <c r="F58" s="37">
        <f>F87*$B$58</f>
        <v>0</v>
      </c>
      <c r="G58" s="37">
        <f>G87*$B$58</f>
        <v>0</v>
      </c>
      <c r="H58" s="37">
        <f>H87*$B$58</f>
        <v>0</v>
      </c>
      <c r="I58" s="38">
        <f>SUM(D58:H58)</f>
        <v>0</v>
      </c>
    </row>
    <row r="59" spans="1:10" s="1" customFormat="1" hidden="1"/>
    <row r="60" spans="1:10" s="1" customFormat="1" hidden="1">
      <c r="A60" s="63" t="s">
        <v>129</v>
      </c>
      <c r="B60" s="63"/>
      <c r="C60" s="37"/>
      <c r="D60" s="37"/>
      <c r="E60" s="37">
        <f>D57+D58</f>
        <v>0</v>
      </c>
      <c r="F60" s="37">
        <f>E60+E57+E58</f>
        <v>0</v>
      </c>
      <c r="G60" s="37">
        <f>F60+F57+F58</f>
        <v>0</v>
      </c>
      <c r="H60" s="37">
        <f>G60+G57+G58</f>
        <v>0</v>
      </c>
      <c r="I60" s="38">
        <f>SUM(E60:H60)</f>
        <v>0</v>
      </c>
    </row>
    <row r="61" spans="1:10" s="1" customFormat="1" hidden="1"/>
    <row r="62" spans="1:10" s="1" customFormat="1" hidden="1">
      <c r="A62" s="63" t="s">
        <v>120</v>
      </c>
      <c r="B62" s="63"/>
      <c r="C62" s="37">
        <f>Expenses!C39</f>
        <v>0</v>
      </c>
      <c r="D62" s="37">
        <f>Expenses!D39</f>
        <v>0</v>
      </c>
      <c r="E62" s="37">
        <f>Expenses!E39</f>
        <v>0</v>
      </c>
      <c r="F62" s="37">
        <f>Expenses!F39</f>
        <v>0</v>
      </c>
      <c r="G62" s="37">
        <f>Expenses!G39</f>
        <v>0</v>
      </c>
      <c r="H62" s="37">
        <f>Expenses!H39</f>
        <v>0</v>
      </c>
      <c r="I62" s="38">
        <f>SUM(C62:H62)</f>
        <v>0</v>
      </c>
    </row>
    <row r="63" spans="1:10" s="1" customFormat="1" hidden="1"/>
    <row r="64" spans="1:10" s="1" customFormat="1" hidden="1">
      <c r="A64" s="63" t="s">
        <v>121</v>
      </c>
      <c r="B64" s="77"/>
      <c r="C64" s="37">
        <f>'Revenue Cycle 1'!C46+'Revenue Cycle 1'!C47+'Revenue Cycle 1'!C48+'Revenue Cycle 1'!C49+'Revenue Cycle 1'!C40+'Revenue Cycle 2'!C46+'Revenue Cycle 2'!C47+'Revenue Cycle 2'!C48+'Revenue Cycle 2'!C49+'Revenue Cycle 2'!C40+'Revenue Cycle 3'!C46+'Revenue Cycle 3'!C47+'Revenue Cycle 3'!C48+'Revenue Cycle 3'!C49+'Revenue Cycle 3'!C40</f>
        <v>0</v>
      </c>
      <c r="D64" s="37">
        <f>'Revenue Cycle 1'!D46+'Revenue Cycle 1'!D47+'Revenue Cycle 1'!D48+'Revenue Cycle 1'!D49+'Revenue Cycle 1'!D40+'Revenue Cycle 2'!D46+'Revenue Cycle 2'!D47+'Revenue Cycle 2'!D48+'Revenue Cycle 2'!D49+'Revenue Cycle 2'!D40+'Revenue Cycle 3'!D46+'Revenue Cycle 3'!D47+'Revenue Cycle 3'!D48+'Revenue Cycle 3'!D49+'Revenue Cycle 3'!D40</f>
        <v>0</v>
      </c>
      <c r="E64" s="37">
        <f>'Revenue Cycle 1'!E46+'Revenue Cycle 1'!E47+'Revenue Cycle 1'!E48+'Revenue Cycle 1'!E49+'Revenue Cycle 1'!E40+'Revenue Cycle 2'!E46+'Revenue Cycle 2'!E47+'Revenue Cycle 2'!E48+'Revenue Cycle 2'!E49+'Revenue Cycle 2'!E40+'Revenue Cycle 3'!E46+'Revenue Cycle 3'!E47+'Revenue Cycle 3'!E48+'Revenue Cycle 3'!E49+'Revenue Cycle 3'!E40</f>
        <v>0</v>
      </c>
      <c r="F64" s="37">
        <f>'Revenue Cycle 1'!F46+'Revenue Cycle 1'!F47+'Revenue Cycle 1'!F48+'Revenue Cycle 1'!F49+'Revenue Cycle 1'!F40+'Revenue Cycle 2'!F46+'Revenue Cycle 2'!F47+'Revenue Cycle 2'!F48+'Revenue Cycle 2'!F49+'Revenue Cycle 2'!F40+'Revenue Cycle 3'!F46+'Revenue Cycle 3'!F47+'Revenue Cycle 3'!F48+'Revenue Cycle 3'!F49+'Revenue Cycle 3'!F40</f>
        <v>0</v>
      </c>
      <c r="G64" s="37">
        <f>'Revenue Cycle 1'!G46+'Revenue Cycle 1'!G47+'Revenue Cycle 1'!G48+'Revenue Cycle 1'!G49+'Revenue Cycle 1'!G40+'Revenue Cycle 2'!G46+'Revenue Cycle 2'!G47+'Revenue Cycle 2'!G48+'Revenue Cycle 2'!G49+'Revenue Cycle 2'!G40+'Revenue Cycle 3'!G46+'Revenue Cycle 3'!G47+'Revenue Cycle 3'!G48+'Revenue Cycle 3'!G49+'Revenue Cycle 3'!G40</f>
        <v>0</v>
      </c>
      <c r="H64" s="37">
        <f>'Revenue Cycle 1'!H46+'Revenue Cycle 1'!H47+'Revenue Cycle 1'!H48+'Revenue Cycle 1'!H49+'Revenue Cycle 1'!H40+'Revenue Cycle 2'!H46+'Revenue Cycle 2'!H47+'Revenue Cycle 2'!H48+'Revenue Cycle 2'!H49+'Revenue Cycle 2'!H40+'Revenue Cycle 3'!H46+'Revenue Cycle 3'!H47+'Revenue Cycle 3'!H48+'Revenue Cycle 3'!H49+'Revenue Cycle 3'!H40</f>
        <v>0</v>
      </c>
      <c r="I64" s="38">
        <f>SUM(C64:H64)</f>
        <v>0</v>
      </c>
    </row>
    <row r="65" spans="1:10" s="1" customFormat="1" hidden="1"/>
    <row r="66" spans="1:10" s="1" customFormat="1" ht="16" hidden="1" thickBot="1">
      <c r="A66" s="32" t="s">
        <v>122</v>
      </c>
      <c r="B66" s="14"/>
      <c r="C66" s="44">
        <f>+C57+C64+C58+C62</f>
        <v>0</v>
      </c>
      <c r="D66" s="44">
        <f>+D57+D64+D58+D62</f>
        <v>0</v>
      </c>
      <c r="E66" s="44">
        <f>+E57+E64+E58+E62+E60</f>
        <v>0</v>
      </c>
      <c r="F66" s="44">
        <f>+F57+F64+F58+F62+F60</f>
        <v>0</v>
      </c>
      <c r="G66" s="44">
        <f>+G57+G64+G58+G62+G60</f>
        <v>0</v>
      </c>
      <c r="H66" s="44">
        <f>+H57+H64+H58+H62+H60</f>
        <v>0</v>
      </c>
      <c r="I66" s="44">
        <f>+I57+I64+I58+I62+I60</f>
        <v>0</v>
      </c>
    </row>
    <row r="67" spans="1:10" s="1" customFormat="1" ht="16" hidden="1" thickTop="1"/>
    <row r="68" spans="1:10" s="1" customFormat="1" ht="36" hidden="1">
      <c r="A68" s="97" t="s">
        <v>123</v>
      </c>
      <c r="B68" s="87"/>
      <c r="C68" s="92" t="s">
        <v>8</v>
      </c>
      <c r="D68" s="88" t="s">
        <v>9</v>
      </c>
      <c r="E68" s="88" t="s">
        <v>10</v>
      </c>
      <c r="F68" s="88" t="s">
        <v>11</v>
      </c>
      <c r="G68" s="88" t="s">
        <v>12</v>
      </c>
      <c r="H68" s="88" t="s">
        <v>13</v>
      </c>
      <c r="I68" s="105" t="s">
        <v>30</v>
      </c>
    </row>
    <row r="69" spans="1:10" s="1" customFormat="1" hidden="1">
      <c r="A69" s="63"/>
      <c r="B69" s="64"/>
      <c r="C69" s="59"/>
      <c r="D69" s="59"/>
      <c r="E69" s="59"/>
      <c r="F69" s="59"/>
      <c r="G69" s="59"/>
      <c r="H69" s="59"/>
      <c r="I69" s="59"/>
    </row>
    <row r="70" spans="1:10" s="1" customFormat="1" hidden="1">
      <c r="A70" s="98" t="s">
        <v>124</v>
      </c>
      <c r="B70" s="102"/>
      <c r="C70" s="111">
        <f t="shared" ref="C70:H70" si="6">C41</f>
        <v>0</v>
      </c>
      <c r="D70" s="112">
        <f t="shared" si="6"/>
        <v>0</v>
      </c>
      <c r="E70" s="112">
        <f t="shared" si="6"/>
        <v>0</v>
      </c>
      <c r="F70" s="112">
        <f t="shared" si="6"/>
        <v>0</v>
      </c>
      <c r="G70" s="112">
        <f t="shared" si="6"/>
        <v>0</v>
      </c>
      <c r="H70" s="112">
        <f t="shared" si="6"/>
        <v>0</v>
      </c>
      <c r="I70" s="113">
        <f>SUM(C70:H70)</f>
        <v>0</v>
      </c>
    </row>
    <row r="71" spans="1:10" s="1" customFormat="1" hidden="1">
      <c r="A71" s="29" t="s">
        <v>45</v>
      </c>
      <c r="B71" s="30"/>
      <c r="C71" s="114"/>
      <c r="D71" s="114"/>
      <c r="E71" s="114"/>
      <c r="F71" s="114"/>
      <c r="G71" s="114"/>
      <c r="H71" s="115"/>
      <c r="I71" s="115"/>
    </row>
    <row r="72" spans="1:10" s="1" customFormat="1" hidden="1">
      <c r="A72" s="98" t="s">
        <v>125</v>
      </c>
      <c r="B72" s="103"/>
      <c r="C72" s="111">
        <f t="shared" ref="C72:H72" si="7">C45</f>
        <v>0</v>
      </c>
      <c r="D72" s="112">
        <f t="shared" si="7"/>
        <v>0</v>
      </c>
      <c r="E72" s="112">
        <f t="shared" si="7"/>
        <v>0</v>
      </c>
      <c r="F72" s="112">
        <f t="shared" si="7"/>
        <v>0</v>
      </c>
      <c r="G72" s="112">
        <f t="shared" si="7"/>
        <v>0</v>
      </c>
      <c r="H72" s="112">
        <f t="shared" si="7"/>
        <v>0</v>
      </c>
      <c r="I72" s="113">
        <f>SUM(C72:H72)</f>
        <v>0</v>
      </c>
    </row>
    <row r="73" spans="1:10" s="1" customFormat="1" hidden="1">
      <c r="A73" s="33"/>
      <c r="B73" s="20"/>
      <c r="C73" s="20"/>
      <c r="D73" s="20"/>
      <c r="E73" s="20"/>
      <c r="F73" s="20"/>
      <c r="G73" s="20"/>
      <c r="H73" s="5"/>
      <c r="I73" s="5"/>
    </row>
    <row r="74" spans="1:10" s="1" customFormat="1" ht="16" hidden="1" thickBot="1">
      <c r="A74" s="89" t="s">
        <v>62</v>
      </c>
      <c r="B74" s="90"/>
      <c r="C74" s="91">
        <f t="shared" ref="C74:H74" si="8">C70+C72</f>
        <v>0</v>
      </c>
      <c r="D74" s="91">
        <f t="shared" si="8"/>
        <v>0</v>
      </c>
      <c r="E74" s="91">
        <f t="shared" si="8"/>
        <v>0</v>
      </c>
      <c r="F74" s="91">
        <f t="shared" si="8"/>
        <v>0</v>
      </c>
      <c r="G74" s="91">
        <f t="shared" si="8"/>
        <v>0</v>
      </c>
      <c r="H74" s="91">
        <f t="shared" si="8"/>
        <v>0</v>
      </c>
      <c r="I74" s="91">
        <f>SUM(C74:H74)</f>
        <v>0</v>
      </c>
    </row>
    <row r="75" spans="1:10" s="1" customFormat="1" ht="16" hidden="1" thickTop="1"/>
    <row r="76" spans="1:10" s="13" customFormat="1" ht="16" hidden="1" thickBot="1">
      <c r="A76" s="93" t="s">
        <v>126</v>
      </c>
      <c r="B76" s="94"/>
      <c r="C76" s="95">
        <f t="shared" ref="C76:H76" si="9">C66-C74</f>
        <v>0</v>
      </c>
      <c r="D76" s="95">
        <f t="shared" si="9"/>
        <v>0</v>
      </c>
      <c r="E76" s="95">
        <f t="shared" si="9"/>
        <v>0</v>
      </c>
      <c r="F76" s="95">
        <f t="shared" si="9"/>
        <v>0</v>
      </c>
      <c r="G76" s="95">
        <f t="shared" si="9"/>
        <v>0</v>
      </c>
      <c r="H76" s="95">
        <f t="shared" si="9"/>
        <v>0</v>
      </c>
      <c r="I76" s="95">
        <f>SUM(C76:H76)</f>
        <v>0</v>
      </c>
      <c r="J76" s="11"/>
    </row>
    <row r="77" spans="1:10" s="1" customFormat="1" ht="16" hidden="1" thickTop="1"/>
    <row r="78" spans="1:10" s="1" customFormat="1"/>
    <row r="84" spans="1:8" hidden="1">
      <c r="A84" s="1" t="s">
        <v>130</v>
      </c>
      <c r="E84" s="180">
        <f>+'Revenue Cycle 1'!D22+'Revenue Cycle 2'!D22+'Revenue Cycle 3'!D22</f>
        <v>0</v>
      </c>
      <c r="F84" s="180">
        <f>+'Revenue Cycle 1'!E22+'Revenue Cycle 2'!E22+'Revenue Cycle 3'!E22</f>
        <v>0</v>
      </c>
      <c r="G84" s="180">
        <f>+'Revenue Cycle 1'!F22+'Revenue Cycle 2'!F22+'Revenue Cycle 3'!F22</f>
        <v>0</v>
      </c>
      <c r="H84" s="180">
        <f>+'Revenue Cycle 1'!G22+'Revenue Cycle 2'!G22+'Revenue Cycle 3'!G22</f>
        <v>0</v>
      </c>
    </row>
    <row r="85" spans="1:8" hidden="1">
      <c r="E85" s="180">
        <f>E84-D84</f>
        <v>0</v>
      </c>
      <c r="F85" s="180">
        <f>F84-E84</f>
        <v>0</v>
      </c>
      <c r="G85" s="180">
        <f>G84-F84</f>
        <v>0</v>
      </c>
      <c r="H85" s="180">
        <f>H84-G84</f>
        <v>0</v>
      </c>
    </row>
    <row r="86" spans="1:8" hidden="1">
      <c r="A86" s="1" t="s">
        <v>131</v>
      </c>
      <c r="E86" s="181">
        <f>+'Revenue Cycle 1'!D28+'Revenue Cycle 2'!D28+'Revenue Cycle 3'!D28</f>
        <v>0</v>
      </c>
      <c r="F86" s="181">
        <f>+'Revenue Cycle 1'!E28+'Revenue Cycle 2'!E28+'Revenue Cycle 3'!E28</f>
        <v>0</v>
      </c>
      <c r="G86" s="181">
        <f>+'Revenue Cycle 1'!F28+'Revenue Cycle 2'!F28+'Revenue Cycle 3'!F28</f>
        <v>0</v>
      </c>
      <c r="H86" s="181">
        <f>+'Revenue Cycle 1'!G28+'Revenue Cycle 2'!G28+'Revenue Cycle 3'!G28</f>
        <v>0</v>
      </c>
    </row>
    <row r="87" spans="1:8" hidden="1">
      <c r="E87" s="180">
        <f>E86-D86</f>
        <v>0</v>
      </c>
      <c r="F87" s="180">
        <f>F86-E86</f>
        <v>0</v>
      </c>
      <c r="G87" s="180">
        <f>G86-F86</f>
        <v>0</v>
      </c>
      <c r="H87" s="180">
        <f>H86-G86</f>
        <v>0</v>
      </c>
    </row>
  </sheetData>
  <sheetProtection algorithmName="SHA-512" hashValue="R3N7tB9Bz+es+DeF3kHWChb1fF81Kw0egTnZJyFnIXhLR/spHDyTr/Q9j2xNFliTEj74lisKwHA2h3fUtzzVaQ==" saltValue="aZ3qz1w7tRSS12OxDCOwqw==" spinCount="100000" sheet="1" objects="1" scenarios="1"/>
  <mergeCells count="3">
    <mergeCell ref="D20:H20"/>
    <mergeCell ref="D43:H43"/>
    <mergeCell ref="H18:I18"/>
  </mergeCells>
  <pageMargins left="0.25" right="0.25" top="0.55685039370078704" bottom="0.55685039370078704" header="0.3" footer="0.3"/>
  <pageSetup scale="63" fitToHeight="2" orientation="landscape" r:id="rId1"/>
  <headerFooter>
    <oddHeader>&amp;C&amp;14LOI Budget Chart</oddHeader>
    <oddFooter>&amp;C&amp;K000000Page &amp;P of &amp;N, prepared on &amp;D</oddFooter>
  </headerFooter>
  <rowBreaks count="1" manualBreakCount="1">
    <brk id="50" max="16383" man="1"/>
  </rowBreaks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870119e-285c-496b-a618-5bb21028918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5EF4F483777C4093ADC20FD81ACA52" ma:contentTypeVersion="15" ma:contentTypeDescription="Create a new document." ma:contentTypeScope="" ma:versionID="fc140a18b6baf742d6da76c9858b2f2d">
  <xsd:schema xmlns:xsd="http://www.w3.org/2001/XMLSchema" xmlns:xs="http://www.w3.org/2001/XMLSchema" xmlns:p="http://schemas.microsoft.com/office/2006/metadata/properties" xmlns:ns3="4870119e-285c-496b-a618-5bb210289189" xmlns:ns4="5cd6b267-5d1e-4165-88c5-2499c9c1fe95" targetNamespace="http://schemas.microsoft.com/office/2006/metadata/properties" ma:root="true" ma:fieldsID="0b676c24ed5823dfd3d82d4b4d492a48" ns3:_="" ns4:_="">
    <xsd:import namespace="4870119e-285c-496b-a618-5bb210289189"/>
    <xsd:import namespace="5cd6b267-5d1e-4165-88c5-2499c9c1fe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SearchProperties" minOccurs="0"/>
                <xsd:element ref="ns3:MediaServiceSystem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0119e-285c-496b-a618-5bb2102891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SystemTags" ma:index="19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d6b267-5d1e-4165-88c5-2499c9c1fe9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5BD9DE-7689-44DB-B422-E07F859F04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1D098F-869D-491A-A3D4-1E9D0684D448}">
  <ds:schemaRefs>
    <ds:schemaRef ds:uri="5cd6b267-5d1e-4165-88c5-2499c9c1fe95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4870119e-285c-496b-a618-5bb210289189"/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6431A4B-581A-4D66-9D9D-DEF44BEC5B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0119e-285c-496b-a618-5bb210289189"/>
    <ds:schemaRef ds:uri="5cd6b267-5d1e-4165-88c5-2499c9c1fe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Expenses</vt:lpstr>
      <vt:lpstr>Revenue Cycle 1</vt:lpstr>
      <vt:lpstr>Revenue Cycle 2</vt:lpstr>
      <vt:lpstr>Revenue Cycle 3</vt:lpstr>
      <vt:lpstr>LOI Summary</vt:lpstr>
      <vt:lpstr>Expenses!Print_Area</vt:lpstr>
      <vt:lpstr>'Revenue Cycle 1'!Print_Area</vt:lpstr>
      <vt:lpstr>'Revenue Cycle 2'!Print_Area</vt:lpstr>
      <vt:lpstr>'Revenue Cycle 3'!Print_Area</vt:lpstr>
    </vt:vector>
  </TitlesOfParts>
  <Manager/>
  <Company>Concordia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Emile Martel</dc:creator>
  <cp:keywords/>
  <dc:description/>
  <cp:lastModifiedBy>Ariadna Camargo</cp:lastModifiedBy>
  <cp:revision/>
  <dcterms:created xsi:type="dcterms:W3CDTF">2015-08-27T18:31:59Z</dcterms:created>
  <dcterms:modified xsi:type="dcterms:W3CDTF">2024-05-02T13:05:13Z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0x010100635EF4F483777C4093ADC20FD81ACA52</vt:lpwstr>
  </property>
  <property fmtid="{D5CDD505-2E9C-101B-9397-08002B2CF9AE}" pid="3" name="MediaServiceImageTags">
    <vt:lpwstr/>
  </property>
</Properties>
</file>